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135" windowHeight="7740" tabRatio="594" firstSheet="3" activeTab="11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ABRIA" sheetId="10" r:id="rId10"/>
    <sheet name="ROSSANO" sheetId="11" r:id="rId11"/>
    <sheet name="S.MARCO ARG." sheetId="12" r:id="rId12"/>
  </sheets>
  <definedNames>
    <definedName name="_xlnm.Print_Titles" localSheetId="1">'CATANZARO'!$3:$4</definedName>
    <definedName name="_xlnm.Print_Titles" localSheetId="2">'COSENZA'!$3:$4</definedName>
    <definedName name="_xlnm.Print_Titles" localSheetId="3">'CROTONE'!$3:$4</definedName>
    <definedName name="_xlnm.Print_Titles" localSheetId="8">'OPPIDO MAMERTINA'!$3:$4</definedName>
  </definedNames>
  <calcPr fullCalcOnLoad="1"/>
</workbook>
</file>

<file path=xl/sharedStrings.xml><?xml version="1.0" encoding="utf-8"?>
<sst xmlns="http://schemas.openxmlformats.org/spreadsheetml/2006/main" count="1563" uniqueCount="302">
  <si>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</si>
  <si>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</si>
  <si>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</si>
  <si>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</si>
  <si>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</si>
  <si>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</si>
  <si>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</si>
  <si>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</si>
  <si>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</si>
  <si>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</si>
  <si>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</si>
  <si>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</si>
  <si>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</si>
  <si>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</si>
  <si>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</si>
  <si>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</si>
  <si>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</si>
  <si>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</si>
  <si>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</si>
  <si>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</si>
  <si>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</si>
  <si>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</si>
  <si>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</si>
  <si>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</si>
  <si>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</si>
  <si>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</si>
  <si>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</si>
  <si>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</si>
  <si>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LAVORATO RAFFAELA</t>
  </si>
  <si>
    <t>SS</t>
  </si>
  <si>
    <t>PP</t>
  </si>
  <si>
    <t>RICONGIUNGIMENTO AL CONIUGE O AL GENITORE RESIDENTE IN COMUNE DELLA DIOCESI</t>
  </si>
  <si>
    <t>PALMIERI CONCETTA</t>
  </si>
  <si>
    <t>SAPORITO VITTORIA</t>
  </si>
  <si>
    <t>RC</t>
  </si>
  <si>
    <t>CZ</t>
  </si>
  <si>
    <t>SANGENITI ANTONIO</t>
  </si>
  <si>
    <t>DIDIANO VITTORIA</t>
  </si>
  <si>
    <t>PAGANO MARIA TERESA</t>
  </si>
  <si>
    <t>PITARO MARIA ELEONORA</t>
  </si>
  <si>
    <t>ORFANO' ANTONIA</t>
  </si>
  <si>
    <t xml:space="preserve">SERGIO FRANCESCA </t>
  </si>
  <si>
    <t>PRIMERANO MARIANNA</t>
  </si>
  <si>
    <t>GIGLIOTTI SPERANZA</t>
  </si>
  <si>
    <t>NARDINI RITA</t>
  </si>
  <si>
    <t>CELIA MAGNO DANIELA</t>
  </si>
  <si>
    <t>SANZI CATERINA</t>
  </si>
  <si>
    <t>NA</t>
  </si>
  <si>
    <t>SACCO RAFFAELA RITA</t>
  </si>
  <si>
    <t>MIRIELLO ORLANDO</t>
  </si>
  <si>
    <t>BRACCIO RITA</t>
  </si>
  <si>
    <t xml:space="preserve">FALVO GEMMA </t>
  </si>
  <si>
    <t>KR</t>
  </si>
  <si>
    <t>MAURO MARIA GRAZIA</t>
  </si>
  <si>
    <t>GALLO MARIA</t>
  </si>
  <si>
    <t>TALOTTA DOMENICO</t>
  </si>
  <si>
    <t>CS</t>
  </si>
  <si>
    <t>ME</t>
  </si>
  <si>
    <t>MARINO ROSARIA</t>
  </si>
  <si>
    <t>PRISTERA' CARMELA</t>
  </si>
  <si>
    <t>MAIOLO CARMELA</t>
  </si>
  <si>
    <t>ANDREACCHIO ADELE</t>
  </si>
  <si>
    <t>CRISTOFARO BARBARINA</t>
  </si>
  <si>
    <t>LAMEZIA</t>
  </si>
  <si>
    <t>SIRIANNI ELEONORA</t>
  </si>
  <si>
    <t>CARDAMONE SERAFINA</t>
  </si>
  <si>
    <t>SERVIDONE DONATELLA</t>
  </si>
  <si>
    <t>MANTELLO PINA</t>
  </si>
  <si>
    <t>X</t>
  </si>
  <si>
    <t xml:space="preserve">BINANTI AGATA ANNA </t>
  </si>
  <si>
    <t>MAMERTINO VINCENZINA</t>
  </si>
  <si>
    <t>GIANNINI IVANA</t>
  </si>
  <si>
    <t xml:space="preserve">PALAZZO ROSA GIOVANNA </t>
  </si>
  <si>
    <t>PAOLA LUCIA</t>
  </si>
  <si>
    <t xml:space="preserve">SPENA MARCELLA </t>
  </si>
  <si>
    <t>SERVIDONE MARCELLA</t>
  </si>
  <si>
    <t>AIELLO MARIA</t>
  </si>
  <si>
    <t>TEOTINO ANTONIETTA</t>
  </si>
  <si>
    <t>VALLONE CONCETTA</t>
  </si>
  <si>
    <t>FIORE TERESA</t>
  </si>
  <si>
    <t>STRANIERI GRAZIELLA</t>
  </si>
  <si>
    <t>LUCIANO GIUSEPPINA ANNA</t>
  </si>
  <si>
    <t>SCALISE ELISABETTA</t>
  </si>
  <si>
    <t xml:space="preserve">ESPOSITO PETRONILLA </t>
  </si>
  <si>
    <t>FLOCCARI CARLO</t>
  </si>
  <si>
    <t>NAPOLITANO GIANLUIGI</t>
  </si>
  <si>
    <t>LONGO GIUSEPPINA</t>
  </si>
  <si>
    <t>TO</t>
  </si>
  <si>
    <t xml:space="preserve">FIUMARA ELISABETTA MARIA ANNA </t>
  </si>
  <si>
    <t>CREMONESE ANTONIO</t>
  </si>
  <si>
    <t>MARINO LAURA ANGELA</t>
  </si>
  <si>
    <t>MONGELLUZZI BERNARDINO</t>
  </si>
  <si>
    <t>BR</t>
  </si>
  <si>
    <t>LORENTI GRAZIA</t>
  </si>
  <si>
    <t>ANANIA RAFFAELA</t>
  </si>
  <si>
    <t>PADULA MARIA</t>
  </si>
  <si>
    <t>SODA MARIA TERESA</t>
  </si>
  <si>
    <t>GANGALE POMPEO GIUSEPPE</t>
  </si>
  <si>
    <t>CASSANO</t>
  </si>
  <si>
    <t>GRECO VALERIA</t>
  </si>
  <si>
    <t>EE</t>
  </si>
  <si>
    <t>SCIUMBATA ANNA</t>
  </si>
  <si>
    <t>DE CICCO GRAZIA</t>
  </si>
  <si>
    <t>SERGIO FRANCA EUGENIA</t>
  </si>
  <si>
    <t xml:space="preserve">MAZZUCA ROSARIA </t>
  </si>
  <si>
    <t xml:space="preserve">CAMERA FRANCESCA ANNA </t>
  </si>
  <si>
    <t xml:space="preserve">SCORNAIENCHI MARIA </t>
  </si>
  <si>
    <t>BIANCHI ROSALBA</t>
  </si>
  <si>
    <t>CASTIGLIONE ANTONIO</t>
  </si>
  <si>
    <t>FILICE MARIA TERESA</t>
  </si>
  <si>
    <t>SMERIGLIO CATERINA MARIA</t>
  </si>
  <si>
    <t>IAZZOLINO GIULIA</t>
  </si>
  <si>
    <t>VENCIA ANNA</t>
  </si>
  <si>
    <t>LUNGRO</t>
  </si>
  <si>
    <t>AVOLIO CLOTILDE MARIA</t>
  </si>
  <si>
    <t>ROSSANO</t>
  </si>
  <si>
    <t>ROMIO FILOMENA</t>
  </si>
  <si>
    <t>MILITO RITA</t>
  </si>
  <si>
    <t>SIRIANNI GRAZIELLA</t>
  </si>
  <si>
    <t>GULLUSCIO PASQUALE EUGENIO</t>
  </si>
  <si>
    <t>FALCONE LUIGI ORESTE</t>
  </si>
  <si>
    <t>CAPRISTO RITA</t>
  </si>
  <si>
    <t>GAMBA GIOVANNA</t>
  </si>
  <si>
    <t>S.MARC</t>
  </si>
  <si>
    <t>CAIRO CARLA MARIA</t>
  </si>
  <si>
    <t xml:space="preserve">PERRONE ANGELINA </t>
  </si>
  <si>
    <t>LOMBARDI GIANFRANCO</t>
  </si>
  <si>
    <t>PALMIERI NICOLETTA</t>
  </si>
  <si>
    <t>CARROZZINO VALERIA</t>
  </si>
  <si>
    <t>CAMPISE ORESTINA</t>
  </si>
  <si>
    <t xml:space="preserve">GRAZIANO ANTONELLA </t>
  </si>
  <si>
    <t>PISANI ALFREDO</t>
  </si>
  <si>
    <t>VATTIMO BICE</t>
  </si>
  <si>
    <t>MATALONE MARIA ANTONIETTA</t>
  </si>
  <si>
    <t>CE</t>
  </si>
  <si>
    <t>PUNZO ANIELLO</t>
  </si>
  <si>
    <t>PERNICE MARIA</t>
  </si>
  <si>
    <t>D'ACRI LUIGI</t>
  </si>
  <si>
    <t>RUFFOLO GIUSEPPINA</t>
  </si>
  <si>
    <t>PALAMARA ANGELA</t>
  </si>
  <si>
    <t xml:space="preserve">FORTANI CATERINA </t>
  </si>
  <si>
    <t>LEOTTA STEFANIA</t>
  </si>
  <si>
    <t>FALDUTO MARIETTA</t>
  </si>
  <si>
    <t>CALABRO' DOMENICA</t>
  </si>
  <si>
    <t>VENTURA DOMENICA</t>
  </si>
  <si>
    <t>MALARA CATERINA</t>
  </si>
  <si>
    <t>OPPIDO</t>
  </si>
  <si>
    <t>BIANCO STEFANIA</t>
  </si>
  <si>
    <t>MIGLIANO INNOCENTE FRANCO</t>
  </si>
  <si>
    <t>ISGRO'  CATERINA</t>
  </si>
  <si>
    <t>RIZZUTO FRANCESCA</t>
  </si>
  <si>
    <t>BISCARDI CARMELA IMMACOLATA</t>
  </si>
  <si>
    <t>SIRIANNI MARIA VINCENZA</t>
  </si>
  <si>
    <t xml:space="preserve">COSTA GENOVEFFA </t>
  </si>
  <si>
    <t xml:space="preserve">GAMBARDELLA MARCELLA </t>
  </si>
  <si>
    <t>FORMICA CATERINA</t>
  </si>
  <si>
    <t xml:space="preserve">FERRARO NATALINA </t>
  </si>
  <si>
    <t>FOTI ANNAMARIA</t>
  </si>
  <si>
    <t>BONFIGLIO MARIA</t>
  </si>
  <si>
    <t>TRIMARCHI CONCETTA MARIA L.</t>
  </si>
  <si>
    <t xml:space="preserve">RACOBALDO MARIA GABRIELLA </t>
  </si>
  <si>
    <t xml:space="preserve">SCARCELLA MARIA CARMELA </t>
  </si>
  <si>
    <t>ELIA ANTONELLA</t>
  </si>
  <si>
    <t>IERACE PASQUALINA</t>
  </si>
  <si>
    <t>SCANDINARO CARMELA</t>
  </si>
  <si>
    <t>FRANCO MARIA</t>
  </si>
  <si>
    <t>LAGANA' MARIA ROSARIA</t>
  </si>
  <si>
    <t>AMATO CATERINA</t>
  </si>
  <si>
    <t>ACCLAVIO SANTA</t>
  </si>
  <si>
    <t>COSENTINO ANGELICA</t>
  </si>
  <si>
    <t>DIENI MARIA ANNA LUCIA</t>
  </si>
  <si>
    <t>PALMISANO ANNA MARIA</t>
  </si>
  <si>
    <t xml:space="preserve">MUSARELLA CONCETTA </t>
  </si>
  <si>
    <t>CASILE FRANCESCA</t>
  </si>
  <si>
    <t>POLIMENO ANTONIA</t>
  </si>
  <si>
    <t>MOSCATO VIRGINIA</t>
  </si>
  <si>
    <t>AMODEO MARIA</t>
  </si>
  <si>
    <t>MALARA MARIA TERESA</t>
  </si>
  <si>
    <t>CALABRO' FIORINDA</t>
  </si>
  <si>
    <t>SOTTILOTTA DOMENICA</t>
  </si>
  <si>
    <t>CALVERI ROSA FRANCESCA</t>
  </si>
  <si>
    <t xml:space="preserve">PANETTA GIOVANNA </t>
  </si>
  <si>
    <t>GIORGIO MARIA TERESA</t>
  </si>
  <si>
    <t>MARANDO NORMA</t>
  </si>
  <si>
    <t>GENTILUOMO MARIA TERESA</t>
  </si>
  <si>
    <t>TIGANO VINCENZO</t>
  </si>
  <si>
    <t>CONDO' TERESA</t>
  </si>
  <si>
    <t xml:space="preserve">DIANO TIZIANA </t>
  </si>
  <si>
    <t>PISCIUNERI ROSALBA</t>
  </si>
  <si>
    <t>TRAPASSO ROSANNA RITA</t>
  </si>
  <si>
    <t>TN</t>
  </si>
  <si>
    <t>SETTORE SECONDARIO</t>
  </si>
  <si>
    <t>MARTELLI ROSA</t>
  </si>
  <si>
    <t xml:space="preserve">MIRARCHI GRAZIELLA </t>
  </si>
  <si>
    <t xml:space="preserve">POLIFRONI GIROLAMA </t>
  </si>
  <si>
    <t>prog.</t>
  </si>
  <si>
    <t>CALABRIA IDA ANTONELLA</t>
  </si>
  <si>
    <t>CHIARAMONTE ANNA</t>
  </si>
  <si>
    <t>Prog</t>
  </si>
  <si>
    <t>SALCINA IMMACOLATA</t>
  </si>
  <si>
    <t>QUARTIERI TERESA</t>
  </si>
  <si>
    <t xml:space="preserve">SCARNIGLIA SERENELLA </t>
  </si>
  <si>
    <t>BECCIA ERNESTA</t>
  </si>
  <si>
    <t>FG</t>
  </si>
  <si>
    <t>CASSONE TERESA MARIA FR.</t>
  </si>
  <si>
    <t xml:space="preserve">ARRUZZOLO LISETTA </t>
  </si>
  <si>
    <t>PANUCCIO GABRIELLA MARIA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</si>
  <si>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</si>
  <si>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</si>
  <si>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</si>
  <si>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</si>
  <si>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</si>
  <si>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</si>
  <si>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COSENZA  - BISIGNANO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</si>
  <si>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</si>
  <si>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</si>
  <si>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</si>
  <si>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</si>
  <si>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</si>
  <si>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BETTINO MARIA CONSIGLIA</t>
  </si>
  <si>
    <t>MUSCIANESI GIOVANNA</t>
  </si>
  <si>
    <t>PORTO BONACCI  TOMMASINA</t>
  </si>
  <si>
    <t>MONTAGNA NEL RUOLO</t>
  </si>
  <si>
    <t>MONTAGNA NEL N.D.R.</t>
  </si>
  <si>
    <t>PER CURA E  ASSISTENZA</t>
  </si>
  <si>
    <t xml:space="preserve">DATI ANAGRAFICI </t>
  </si>
  <si>
    <t>PROG.</t>
  </si>
  <si>
    <t>ESPOSITO ANGIOLINA</t>
  </si>
  <si>
    <t>FILICE ANNA MARIA</t>
  </si>
  <si>
    <t>RUSSO ANNA</t>
  </si>
  <si>
    <t>CONTINUITA' ENTRO QUINQUENNIO</t>
  </si>
  <si>
    <t>CONTINUITA' OLTRE QUINQUENNIO</t>
  </si>
  <si>
    <t>CLIL B2</t>
  </si>
  <si>
    <t>CLIL C1</t>
  </si>
  <si>
    <t>SASSONE ROCCO</t>
  </si>
  <si>
    <t>FILIPPO GABRIELE</t>
  </si>
  <si>
    <t>FORTUNA ADRIANA G.</t>
  </si>
  <si>
    <t>BERLINGIERI  MARIA MATTEA</t>
  </si>
  <si>
    <t>ARDISSONE FRANCESCA</t>
  </si>
  <si>
    <t>BELSITO SALVATORE</t>
  </si>
  <si>
    <t>CAMPANA NATALE</t>
  </si>
  <si>
    <t>CASSONE MARIA ANTONIA</t>
  </si>
  <si>
    <t>CATANESE GIULIA</t>
  </si>
  <si>
    <t>CIANO MARIA</t>
  </si>
  <si>
    <t>COLACINO ANNARITA</t>
  </si>
  <si>
    <t>CRISTOFARO ANTONIO</t>
  </si>
  <si>
    <t>D'IUORNO PIETRO ALBERTO</t>
  </si>
  <si>
    <t>LIOI CARMELA GIOVANNA</t>
  </si>
  <si>
    <t>MACRI' ARCANGELO</t>
  </si>
  <si>
    <t>MACRI' DANIELA</t>
  </si>
  <si>
    <t>MONTELEONE GIUSEPPINA</t>
  </si>
  <si>
    <t>MURANO GUGLIELMO</t>
  </si>
  <si>
    <t>PROCOPIO ANNA MARIA</t>
  </si>
  <si>
    <t>RENZO SAVINA</t>
  </si>
  <si>
    <t>SGANGA SIMONA</t>
  </si>
  <si>
    <t>SOTTILARO DOMENICA</t>
  </si>
  <si>
    <t>MASCIARI MARIA ELOISA</t>
  </si>
  <si>
    <t>TOMAT MARCO</t>
  </si>
  <si>
    <t>TOTINO LUISA</t>
  </si>
  <si>
    <t>TURANO ANNUNZIATA</t>
  </si>
  <si>
    <t>RICCIUTI SANDRO</t>
  </si>
  <si>
    <t>SAPORITO EZIO DANIELE</t>
  </si>
  <si>
    <t>FAZARI MICHELE</t>
  </si>
  <si>
    <t>DE LEO MICHELINO</t>
  </si>
  <si>
    <t>BARATTA ANGELA</t>
  </si>
  <si>
    <t>FILOMIA GIUSEPPINA</t>
  </si>
  <si>
    <t>VELTRI MARIA GRAZIA</t>
  </si>
  <si>
    <t>ROMEO ALFA</t>
  </si>
  <si>
    <t>BARATTA FEDERICO</t>
  </si>
  <si>
    <t>SCARDINO FILOMENA</t>
  </si>
  <si>
    <t>RAMUNDO GIACOMO</t>
  </si>
  <si>
    <t>CANINO RITA</t>
  </si>
  <si>
    <t>DE FAZIO FRANCESCA</t>
  </si>
  <si>
    <t>GRECO FRANCESCO</t>
  </si>
  <si>
    <t>PACE LOREDANA FLAVIA</t>
  </si>
  <si>
    <t>IACONETTI FRANCO</t>
  </si>
  <si>
    <t>DE BONIS ESPEDITO</t>
  </si>
  <si>
    <t>SINOPOLI MARIA</t>
  </si>
  <si>
    <t>CRISTAUDO ANTONIETTA</t>
  </si>
  <si>
    <t>LEONE PASQUALE</t>
  </si>
  <si>
    <t>COMMIS CONCETTA</t>
  </si>
  <si>
    <t>PELLE FRANCESCA</t>
  </si>
  <si>
    <t>FAMIGLIETTI MARIA TERESA</t>
  </si>
  <si>
    <t>GENTILUOMO ROSALBA</t>
  </si>
  <si>
    <t>GALLO MARIA TERESA</t>
  </si>
  <si>
    <t>TAVERNITI COSETTA</t>
  </si>
  <si>
    <t>PRESTIA WILMA ROSA</t>
  </si>
  <si>
    <t>LA BELLA GIUSEPPE</t>
  </si>
  <si>
    <t>PUGLIESE RAFFAELA</t>
  </si>
  <si>
    <t>ARMENTARO ANNUNZIATO</t>
  </si>
  <si>
    <t>GULLACE MARIA C.</t>
  </si>
  <si>
    <t>COCOLO MARIA CONCETTA</t>
  </si>
  <si>
    <t>GALLO ANGELA C.</t>
  </si>
  <si>
    <t>BAGALA' GIUSEPPE</t>
  </si>
  <si>
    <t>MICELI ELOISA</t>
  </si>
  <si>
    <t>CINANNI PAOLA</t>
  </si>
  <si>
    <t>MARTELLITI COSIMO</t>
  </si>
  <si>
    <t>AMERISE CARMELA L.</t>
  </si>
  <si>
    <t>CAPARELLI SILVANO</t>
  </si>
  <si>
    <t>MARINO TERESA</t>
  </si>
  <si>
    <t>TALIANO ROSITA</t>
  </si>
  <si>
    <t>PARISI MARIA GRAZIA P.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</si>
</sst>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/yy;@"/>
    <numFmt numFmtId="171" formatCode="dd/mm/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mmm\-yyyy"/>
    <numFmt numFmtId="176" formatCode="[$€-2]\ #.##000_);[Red]\([$€-2]\ #.##000\)"/>
    <numFmt numFmtId="177" formatCode="0.0"/>
    <numFmt numFmtId="178" formatCode="&quot;€&quot;\ #,##0.0"/>
    <numFmt numFmtId="179" formatCode="&quot;Attivo&quot;;&quot;Attivo&quot;;&quot;Inattivo&quot;"/>
    <numFmt numFmtId="180" formatCode="[$-410]dddd\ d\ mmmm\ yyyy"/>
  </numFmts>
  <fonts count="58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Book Antiqua"/>
      <family val="1"/>
    </font>
    <font>
      <sz val="7"/>
      <color indexed="8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9"/>
      <name val="Calibri"/>
      <family val="2"/>
    </font>
    <font>
      <sz val="10"/>
      <name val="Book Antiqua"/>
      <family val="1"/>
    </font>
    <font>
      <sz val="11"/>
      <name val="Calibri"/>
      <family val="2"/>
    </font>
    <font>
      <sz val="11"/>
      <name val="Book Antiqua"/>
      <family val="1"/>
    </font>
    <font>
      <sz val="9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0" fontId="47" fillId="19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textRotation="90" wrapText="1"/>
    </xf>
    <xf numFmtId="0" fontId="4" fillId="32" borderId="12" xfId="0" applyFont="1" applyFill="1" applyBorder="1" applyAlignment="1">
      <alignment vertical="center" textRotation="90" wrapText="1"/>
    </xf>
    <xf numFmtId="0" fontId="1" fillId="32" borderId="14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2" fillId="32" borderId="19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4" fillId="32" borderId="21" xfId="0" applyFont="1" applyFill="1" applyBorder="1" applyAlignment="1">
      <alignment textRotation="90" wrapText="1"/>
    </xf>
    <xf numFmtId="0" fontId="1" fillId="32" borderId="21" xfId="0" applyFont="1" applyFill="1" applyBorder="1" applyAlignment="1">
      <alignment textRotation="90" wrapText="1"/>
    </xf>
    <xf numFmtId="0" fontId="1" fillId="32" borderId="21" xfId="0" applyFont="1" applyFill="1" applyBorder="1" applyAlignment="1">
      <alignment vertical="center" textRotation="90" wrapText="1"/>
    </xf>
    <xf numFmtId="0" fontId="2" fillId="32" borderId="21" xfId="0" applyFont="1" applyFill="1" applyBorder="1" applyAlignment="1">
      <alignment horizontal="center" vertical="center" textRotation="90" wrapText="1"/>
    </xf>
    <xf numFmtId="0" fontId="2" fillId="32" borderId="20" xfId="0" applyFont="1" applyFill="1" applyBorder="1" applyAlignment="1">
      <alignment horizontal="center" vertical="center" textRotation="90" wrapText="1"/>
    </xf>
    <xf numFmtId="0" fontId="9" fillId="32" borderId="21" xfId="0" applyFont="1" applyFill="1" applyBorder="1" applyAlignment="1">
      <alignment horizontal="center" textRotation="90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14" fillId="32" borderId="12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3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textRotation="90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 textRotation="90" wrapText="1"/>
    </xf>
    <xf numFmtId="0" fontId="2" fillId="33" borderId="0" xfId="0" applyFont="1" applyFill="1" applyAlignment="1">
      <alignment/>
    </xf>
    <xf numFmtId="0" fontId="0" fillId="3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3" fillId="32" borderId="14" xfId="0" applyNumberFormat="1" applyFont="1" applyFill="1" applyBorder="1" applyAlignment="1">
      <alignment horizontal="center" vertical="center" textRotation="90" wrapText="1"/>
    </xf>
    <xf numFmtId="2" fontId="2" fillId="32" borderId="0" xfId="0" applyNumberFormat="1" applyFont="1" applyFill="1" applyAlignment="1">
      <alignment/>
    </xf>
    <xf numFmtId="0" fontId="2" fillId="32" borderId="12" xfId="0" applyFont="1" applyFill="1" applyBorder="1" applyAlignment="1">
      <alignment horizontal="center" vertical="center" textRotation="90" wrapText="1"/>
    </xf>
    <xf numFmtId="2" fontId="3" fillId="32" borderId="12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15" fillId="0" borderId="21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71" fontId="16" fillId="0" borderId="10" xfId="0" applyNumberFormat="1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 applyProtection="1">
      <alignment/>
      <protection locked="0"/>
    </xf>
    <xf numFmtId="0" fontId="18" fillId="0" borderId="22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77" fontId="18" fillId="0" borderId="10" xfId="0" applyNumberFormat="1" applyFont="1" applyFill="1" applyBorder="1" applyAlignment="1">
      <alignment/>
    </xf>
    <xf numFmtId="177" fontId="18" fillId="0" borderId="20" xfId="0" applyNumberFormat="1" applyFont="1" applyFill="1" applyBorder="1" applyAlignment="1">
      <alignment/>
    </xf>
    <xf numFmtId="177" fontId="15" fillId="0" borderId="23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171" fontId="19" fillId="0" borderId="1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177" fontId="15" fillId="0" borderId="2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6" fillId="0" borderId="2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textRotation="90" wrapText="1"/>
    </xf>
    <xf numFmtId="177" fontId="14" fillId="0" borderId="12" xfId="0" applyNumberFormat="1" applyFont="1" applyFill="1" applyBorder="1" applyAlignment="1">
      <alignment horizontal="center" vertical="center" textRotation="90" wrapText="1"/>
    </xf>
    <xf numFmtId="177" fontId="14" fillId="0" borderId="14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/>
    </xf>
    <xf numFmtId="0" fontId="16" fillId="0" borderId="19" xfId="0" applyFont="1" applyFill="1" applyBorder="1" applyAlignment="1">
      <alignment/>
    </xf>
    <xf numFmtId="177" fontId="18" fillId="0" borderId="23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 textRotation="90" wrapText="1"/>
    </xf>
    <xf numFmtId="0" fontId="20" fillId="0" borderId="21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71" fontId="21" fillId="0" borderId="10" xfId="0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vertical="center" textRotation="90" wrapText="1"/>
    </xf>
    <xf numFmtId="0" fontId="0" fillId="0" borderId="10" xfId="0" applyFont="1" applyFill="1" applyBorder="1" applyAlignment="1">
      <alignment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21" fillId="0" borderId="19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1" fillId="0" borderId="11" xfId="0" applyFont="1" applyFill="1" applyBorder="1" applyAlignment="1">
      <alignment/>
    </xf>
    <xf numFmtId="171" fontId="21" fillId="0" borderId="11" xfId="0" applyNumberFormat="1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14" fontId="23" fillId="0" borderId="10" xfId="0" applyNumberFormat="1" applyFont="1" applyFill="1" applyBorder="1" applyAlignment="1">
      <alignment/>
    </xf>
    <xf numFmtId="177" fontId="20" fillId="0" borderId="10" xfId="0" applyNumberFormat="1" applyFont="1" applyFill="1" applyBorder="1" applyAlignment="1">
      <alignment/>
    </xf>
    <xf numFmtId="177" fontId="20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textRotation="90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2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textRotation="90" wrapText="1"/>
    </xf>
    <xf numFmtId="0" fontId="1" fillId="0" borderId="10" xfId="0" applyFont="1" applyFill="1" applyBorder="1" applyAlignment="1">
      <alignment vertic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170" fontId="8" fillId="0" borderId="10" xfId="0" applyNumberFormat="1" applyFont="1" applyFill="1" applyBorder="1" applyAlignment="1">
      <alignment/>
    </xf>
    <xf numFmtId="170" fontId="16" fillId="0" borderId="10" xfId="0" applyNumberFormat="1" applyFont="1" applyFill="1" applyBorder="1" applyAlignment="1">
      <alignment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/>
    </xf>
    <xf numFmtId="0" fontId="3" fillId="32" borderId="37" xfId="0" applyFont="1" applyFill="1" applyBorder="1" applyAlignment="1">
      <alignment horizontal="center"/>
    </xf>
    <xf numFmtId="0" fontId="3" fillId="32" borderId="38" xfId="0" applyFont="1" applyFill="1" applyBorder="1" applyAlignment="1">
      <alignment horizontal="center"/>
    </xf>
    <xf numFmtId="0" fontId="3" fillId="32" borderId="42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3" fillId="32" borderId="42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32" borderId="4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 textRotation="90" wrapText="1"/>
    </xf>
    <xf numFmtId="177" fontId="3" fillId="0" borderId="29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center" textRotation="90" wrapText="1"/>
    </xf>
    <xf numFmtId="0" fontId="13" fillId="32" borderId="36" xfId="0" applyFont="1" applyFill="1" applyBorder="1" applyAlignment="1">
      <alignment horizontal="center" vertical="center" wrapText="1"/>
    </xf>
    <xf numFmtId="0" fontId="13" fillId="32" borderId="37" xfId="0" applyFont="1" applyFill="1" applyBorder="1" applyAlignment="1">
      <alignment horizontal="center" vertical="center" wrapText="1"/>
    </xf>
    <xf numFmtId="0" fontId="13" fillId="32" borderId="42" xfId="0" applyFont="1" applyFill="1" applyBorder="1" applyAlignment="1">
      <alignment horizontal="center" vertical="center" wrapText="1"/>
    </xf>
    <xf numFmtId="0" fontId="13" fillId="32" borderId="24" xfId="0" applyFont="1" applyFill="1" applyBorder="1" applyAlignment="1">
      <alignment horizontal="center" vertical="center" textRotation="90" wrapText="1"/>
    </xf>
    <xf numFmtId="0" fontId="13" fillId="32" borderId="29" xfId="0" applyFont="1" applyFill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13" fillId="32" borderId="38" xfId="0" applyFont="1" applyFill="1" applyBorder="1" applyAlignment="1">
      <alignment horizontal="center" vertical="center" wrapText="1"/>
    </xf>
    <xf numFmtId="0" fontId="13" fillId="32" borderId="41" xfId="0" applyFont="1" applyFill="1" applyBorder="1" applyAlignment="1">
      <alignment horizontal="center" vertical="center" wrapText="1"/>
    </xf>
    <xf numFmtId="0" fontId="13" fillId="32" borderId="41" xfId="0" applyFont="1" applyFill="1" applyBorder="1" applyAlignment="1">
      <alignment horizontal="center"/>
    </xf>
    <xf numFmtId="0" fontId="13" fillId="32" borderId="37" xfId="0" applyFont="1" applyFill="1" applyBorder="1" applyAlignment="1">
      <alignment horizontal="center"/>
    </xf>
    <xf numFmtId="0" fontId="13" fillId="32" borderId="38" xfId="0" applyFont="1" applyFill="1" applyBorder="1" applyAlignment="1">
      <alignment horizontal="center"/>
    </xf>
    <xf numFmtId="0" fontId="13" fillId="32" borderId="42" xfId="0" applyFont="1" applyFill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textRotation="90" wrapText="1"/>
    </xf>
    <xf numFmtId="0" fontId="13" fillId="0" borderId="29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11" fillId="0" borderId="5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170" fontId="22" fillId="0" borderId="10" xfId="0" applyNumberFormat="1" applyFont="1" applyFill="1" applyBorder="1" applyAlignment="1">
      <alignment/>
    </xf>
    <xf numFmtId="177" fontId="16" fillId="0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7"/>
  <sheetViews>
    <sheetView zoomScale="85" zoomScaleNormal="85" zoomScalePageLayoutView="0" workbookViewId="0" topLeftCell="A1">
      <selection activeCell="F24" sqref="F24"/>
    </sheetView>
  </sheetViews>
  <sheetFormatPr defaultColWidth="9.140625" defaultRowHeight="15"/>
  <cols>
    <col min="1" max="1" width="3.8515625" style="1" customWidth="1"/>
    <col min="2" max="2" width="29.421875" style="1" customWidth="1"/>
    <col min="3" max="3" width="8.140625" style="1" customWidth="1"/>
    <col min="4" max="4" width="3.421875" style="1" customWidth="1"/>
    <col min="5" max="5" width="3.421875" style="3" customWidth="1"/>
    <col min="6" max="6" width="9.00390625" style="3" bestFit="1" customWidth="1"/>
    <col min="7" max="18" width="4.57421875" style="4" customWidth="1"/>
    <col min="19" max="19" width="5.8515625" style="4" customWidth="1"/>
    <col min="20" max="20" width="6.00390625" style="4" customWidth="1"/>
    <col min="21" max="21" width="4.00390625" style="4" customWidth="1"/>
    <col min="22" max="22" width="3.8515625" style="4" customWidth="1"/>
    <col min="23" max="23" width="3.57421875" style="4" customWidth="1"/>
    <col min="24" max="24" width="4.7109375" style="4" customWidth="1"/>
    <col min="25" max="25" width="4.140625" style="4" customWidth="1"/>
    <col min="26" max="26" width="4.28125" style="4" customWidth="1"/>
    <col min="27" max="27" width="4.140625" style="4" customWidth="1"/>
    <col min="28" max="28" width="5.00390625" style="4" customWidth="1"/>
    <col min="29" max="31" width="3.57421875" style="4" customWidth="1"/>
    <col min="32" max="32" width="4.00390625" style="4" customWidth="1"/>
    <col min="33" max="33" width="5.00390625" style="4" customWidth="1"/>
    <col min="34" max="34" width="4.140625" style="4" customWidth="1"/>
    <col min="35" max="35" width="5.00390625" style="4" customWidth="1"/>
    <col min="36" max="36" width="4.421875" style="4" customWidth="1"/>
    <col min="37" max="50" width="5.00390625" style="4" customWidth="1"/>
    <col min="51" max="51" width="8.8515625" style="50" customWidth="1"/>
    <col min="52" max="52" width="6.57421875" style="4" customWidth="1"/>
    <col min="53" max="16384" width="9.140625" style="1" customWidth="1"/>
  </cols>
  <sheetData>
    <row r="1" spans="1:52" ht="26.25" customHeight="1">
      <c r="A1" s="175" t="s">
        <v>214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7"/>
    </row>
    <row r="2" spans="1:52" ht="32.25" customHeight="1" thickBot="1">
      <c r="A2" s="178" t="s">
        <v>191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80"/>
    </row>
    <row r="3" spans="1:52" ht="25.5" customHeight="1">
      <c r="A3" s="181" t="s">
        <v>225</v>
      </c>
      <c r="B3" s="182"/>
      <c r="C3" s="182"/>
      <c r="D3" s="183"/>
      <c r="E3" s="16"/>
      <c r="F3" s="15"/>
      <c r="G3" s="188" t="s">
        <v>6</v>
      </c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3"/>
      <c r="T3" s="189" t="s">
        <v>11</v>
      </c>
      <c r="U3" s="182"/>
      <c r="V3" s="182"/>
      <c r="W3" s="182"/>
      <c r="X3" s="182"/>
      <c r="Y3" s="182"/>
      <c r="Z3" s="182"/>
      <c r="AA3" s="182"/>
      <c r="AB3" s="183"/>
      <c r="AC3" s="190" t="s">
        <v>12</v>
      </c>
      <c r="AD3" s="191"/>
      <c r="AE3" s="192"/>
      <c r="AF3" s="190" t="s">
        <v>23</v>
      </c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3"/>
      <c r="AZ3" s="184" t="s">
        <v>24</v>
      </c>
    </row>
    <row r="4" spans="1:52" ht="136.5">
      <c r="A4" s="17" t="s">
        <v>226</v>
      </c>
      <c r="B4" s="8" t="s">
        <v>0</v>
      </c>
      <c r="C4" s="186" t="s">
        <v>1</v>
      </c>
      <c r="D4" s="187"/>
      <c r="E4" s="5"/>
      <c r="F4" s="6"/>
      <c r="G4" s="18" t="s">
        <v>2</v>
      </c>
      <c r="H4" s="18" t="s">
        <v>3</v>
      </c>
      <c r="I4" s="18" t="s">
        <v>222</v>
      </c>
      <c r="J4" s="18" t="s">
        <v>3</v>
      </c>
      <c r="K4" s="18" t="s">
        <v>4</v>
      </c>
      <c r="L4" s="18" t="s">
        <v>3</v>
      </c>
      <c r="M4" s="18" t="s">
        <v>223</v>
      </c>
      <c r="N4" s="18" t="s">
        <v>3</v>
      </c>
      <c r="O4" s="22" t="s">
        <v>230</v>
      </c>
      <c r="P4" s="18" t="s">
        <v>3</v>
      </c>
      <c r="Q4" s="18" t="s">
        <v>231</v>
      </c>
      <c r="R4" s="18" t="s">
        <v>3</v>
      </c>
      <c r="S4" s="12" t="s">
        <v>5</v>
      </c>
      <c r="T4" s="19" t="s">
        <v>31</v>
      </c>
      <c r="U4" s="11" t="s">
        <v>3</v>
      </c>
      <c r="V4" s="20" t="s">
        <v>7</v>
      </c>
      <c r="W4" s="11" t="s">
        <v>3</v>
      </c>
      <c r="X4" s="19" t="s">
        <v>13</v>
      </c>
      <c r="Y4" s="11" t="s">
        <v>3</v>
      </c>
      <c r="Z4" s="19" t="s">
        <v>14</v>
      </c>
      <c r="AA4" s="11" t="s">
        <v>3</v>
      </c>
      <c r="AB4" s="12" t="s">
        <v>5</v>
      </c>
      <c r="AC4" s="11" t="s">
        <v>8</v>
      </c>
      <c r="AD4" s="11" t="s">
        <v>9</v>
      </c>
      <c r="AE4" s="21" t="s">
        <v>10</v>
      </c>
      <c r="AF4" s="10" t="s">
        <v>15</v>
      </c>
      <c r="AG4" s="11" t="s">
        <v>3</v>
      </c>
      <c r="AH4" s="10" t="s">
        <v>16</v>
      </c>
      <c r="AI4" s="11" t="s">
        <v>3</v>
      </c>
      <c r="AJ4" s="10" t="s">
        <v>17</v>
      </c>
      <c r="AK4" s="11" t="s">
        <v>3</v>
      </c>
      <c r="AL4" s="10" t="s">
        <v>18</v>
      </c>
      <c r="AM4" s="11" t="s">
        <v>3</v>
      </c>
      <c r="AN4" s="10" t="s">
        <v>19</v>
      </c>
      <c r="AO4" s="11" t="s">
        <v>3</v>
      </c>
      <c r="AP4" s="10" t="s">
        <v>20</v>
      </c>
      <c r="AQ4" s="11" t="s">
        <v>3</v>
      </c>
      <c r="AR4" s="10" t="s">
        <v>21</v>
      </c>
      <c r="AS4" s="11" t="s">
        <v>3</v>
      </c>
      <c r="AT4" s="24" t="s">
        <v>232</v>
      </c>
      <c r="AU4" s="24" t="s">
        <v>3</v>
      </c>
      <c r="AV4" s="51" t="s">
        <v>233</v>
      </c>
      <c r="AW4" s="51" t="s">
        <v>3</v>
      </c>
      <c r="AX4" s="52" t="s">
        <v>25</v>
      </c>
      <c r="AY4" s="49" t="s">
        <v>22</v>
      </c>
      <c r="AZ4" s="185"/>
    </row>
    <row r="5" spans="1:52" s="77" customFormat="1" ht="13.5">
      <c r="A5" s="54">
        <v>1</v>
      </c>
      <c r="B5" s="55" t="s">
        <v>114</v>
      </c>
      <c r="C5" s="56">
        <v>21671</v>
      </c>
      <c r="D5" s="57" t="s">
        <v>56</v>
      </c>
      <c r="E5" s="58" t="s">
        <v>29</v>
      </c>
      <c r="F5" s="58" t="s">
        <v>98</v>
      </c>
      <c r="G5" s="59">
        <v>16</v>
      </c>
      <c r="H5" s="60">
        <f>G5*6</f>
        <v>96</v>
      </c>
      <c r="I5" s="59"/>
      <c r="J5" s="59">
        <f>I5*6</f>
        <v>0</v>
      </c>
      <c r="K5" s="59">
        <v>18</v>
      </c>
      <c r="L5" s="59">
        <f>IF(K5&gt;4,K5*2+4,K5*3)</f>
        <v>40</v>
      </c>
      <c r="M5" s="61"/>
      <c r="N5" s="59">
        <f>IF(M5&gt;4,M5*2+4,M5*3)</f>
        <v>0</v>
      </c>
      <c r="O5" s="61">
        <v>5</v>
      </c>
      <c r="P5" s="61">
        <f>O5*2</f>
        <v>10</v>
      </c>
      <c r="Q5" s="61">
        <v>7</v>
      </c>
      <c r="R5" s="61">
        <f>Q5*3</f>
        <v>21</v>
      </c>
      <c r="S5" s="62">
        <f>H5+J5+L5+N5+P5+R5</f>
        <v>167</v>
      </c>
      <c r="T5" s="63"/>
      <c r="U5" s="59">
        <f>IF(T5=0,0,6)</f>
        <v>0</v>
      </c>
      <c r="V5" s="59"/>
      <c r="W5" s="59">
        <f>V5*4</f>
        <v>0</v>
      </c>
      <c r="X5" s="59"/>
      <c r="Y5" s="59">
        <f>X5*3</f>
        <v>0</v>
      </c>
      <c r="Z5" s="59"/>
      <c r="AA5" s="59">
        <f>IF(Z5=0,0,6)</f>
        <v>0</v>
      </c>
      <c r="AB5" s="62">
        <f>U5+W5+Y5+AA5</f>
        <v>0</v>
      </c>
      <c r="AC5" s="63"/>
      <c r="AD5" s="59"/>
      <c r="AE5" s="62"/>
      <c r="AF5" s="63">
        <v>1</v>
      </c>
      <c r="AG5" s="59">
        <f>AF5*12</f>
        <v>12</v>
      </c>
      <c r="AH5" s="59"/>
      <c r="AI5" s="59">
        <f>AH5*5</f>
        <v>0</v>
      </c>
      <c r="AJ5" s="59">
        <v>1</v>
      </c>
      <c r="AK5" s="59">
        <f>AJ5*3</f>
        <v>3</v>
      </c>
      <c r="AL5" s="59"/>
      <c r="AM5" s="59">
        <f>AL5*1</f>
        <v>0</v>
      </c>
      <c r="AN5" s="59"/>
      <c r="AO5" s="59">
        <f>AN5*5</f>
        <v>0</v>
      </c>
      <c r="AP5" s="59"/>
      <c r="AQ5" s="59">
        <f>AP5*5</f>
        <v>0</v>
      </c>
      <c r="AR5" s="59"/>
      <c r="AS5" s="59">
        <f>AR5*1</f>
        <v>0</v>
      </c>
      <c r="AT5" s="59"/>
      <c r="AU5" s="64">
        <f>AT5*0.5</f>
        <v>0</v>
      </c>
      <c r="AV5" s="64"/>
      <c r="AW5" s="64">
        <f>AV5*1</f>
        <v>0</v>
      </c>
      <c r="AX5" s="65">
        <f>IF(AI5+AK5+AM5+AO5+AQ5+AS5+AU5+AW5&gt;10,10,AI5+AK5+AM5+AO5+AQ5+AS5+AU5+AW5)</f>
        <v>3</v>
      </c>
      <c r="AY5" s="66">
        <f>AG5+AX5</f>
        <v>15</v>
      </c>
      <c r="AZ5" s="67">
        <f>S5+AB5+AY5</f>
        <v>182</v>
      </c>
    </row>
    <row r="6" spans="1:52" s="77" customFormat="1" ht="13.5">
      <c r="A6" s="54">
        <v>2</v>
      </c>
      <c r="B6" s="55" t="s">
        <v>152</v>
      </c>
      <c r="C6" s="56">
        <v>23377</v>
      </c>
      <c r="D6" s="57" t="s">
        <v>56</v>
      </c>
      <c r="E6" s="58" t="s">
        <v>29</v>
      </c>
      <c r="F6" s="58" t="s">
        <v>98</v>
      </c>
      <c r="G6" s="59">
        <v>16</v>
      </c>
      <c r="H6" s="60">
        <f>G6*6</f>
        <v>96</v>
      </c>
      <c r="I6" s="59"/>
      <c r="J6" s="59">
        <f>I6*6</f>
        <v>0</v>
      </c>
      <c r="K6" s="59">
        <v>15</v>
      </c>
      <c r="L6" s="59">
        <f>IF(K6&gt;4,K6*2+4,K6*3)</f>
        <v>34</v>
      </c>
      <c r="M6" s="61"/>
      <c r="N6" s="59">
        <f>IF(M6&gt;4,M6*2+4,M6*3)</f>
        <v>0</v>
      </c>
      <c r="O6" s="61">
        <v>5</v>
      </c>
      <c r="P6" s="61">
        <f>O6*2</f>
        <v>10</v>
      </c>
      <c r="Q6" s="61">
        <v>7</v>
      </c>
      <c r="R6" s="61">
        <f>Q6*3</f>
        <v>21</v>
      </c>
      <c r="S6" s="62">
        <f>H6+J6+L6+N6+P6+R6</f>
        <v>161</v>
      </c>
      <c r="T6" s="63"/>
      <c r="U6" s="59">
        <f>IF(T6=0,0,6)</f>
        <v>0</v>
      </c>
      <c r="V6" s="59"/>
      <c r="W6" s="59">
        <f>V6*4</f>
        <v>0</v>
      </c>
      <c r="X6" s="59">
        <v>1</v>
      </c>
      <c r="Y6" s="59">
        <f>X6*3</f>
        <v>3</v>
      </c>
      <c r="Z6" s="59"/>
      <c r="AA6" s="59">
        <f>IF(Z6=0,0,6)</f>
        <v>0</v>
      </c>
      <c r="AB6" s="62">
        <f>U6+W6+Y6+AA6</f>
        <v>3</v>
      </c>
      <c r="AC6" s="63"/>
      <c r="AD6" s="59"/>
      <c r="AE6" s="62"/>
      <c r="AF6" s="63">
        <v>1</v>
      </c>
      <c r="AG6" s="59">
        <f>AF6*12</f>
        <v>12</v>
      </c>
      <c r="AH6" s="59"/>
      <c r="AI6" s="59">
        <f>AH6*5</f>
        <v>0</v>
      </c>
      <c r="AJ6" s="59"/>
      <c r="AK6" s="59">
        <f>AJ6*3</f>
        <v>0</v>
      </c>
      <c r="AL6" s="59"/>
      <c r="AM6" s="59">
        <f>AL6*1</f>
        <v>0</v>
      </c>
      <c r="AN6" s="59"/>
      <c r="AO6" s="59">
        <f>AN6*5</f>
        <v>0</v>
      </c>
      <c r="AP6" s="59"/>
      <c r="AQ6" s="59">
        <f>AP6*5</f>
        <v>0</v>
      </c>
      <c r="AR6" s="59"/>
      <c r="AS6" s="59">
        <f>AR6*1</f>
        <v>0</v>
      </c>
      <c r="AT6" s="59"/>
      <c r="AU6" s="64">
        <f>AT6*0.5</f>
        <v>0</v>
      </c>
      <c r="AV6" s="64"/>
      <c r="AW6" s="64">
        <f>AV6*1</f>
        <v>0</v>
      </c>
      <c r="AX6" s="65">
        <f>IF(AI6+AK6+AM6+AO6+AQ6+AS6+AU6+AW6&gt;10,10,AI6+AK6+AM6+AO6+AQ6+AS6+AU6+AW6)</f>
        <v>0</v>
      </c>
      <c r="AY6" s="66">
        <f>AG6+AX6</f>
        <v>12</v>
      </c>
      <c r="AZ6" s="67">
        <f>S6+AB6+AY6</f>
        <v>176</v>
      </c>
    </row>
    <row r="7" spans="1:52" s="77" customFormat="1" ht="13.5">
      <c r="A7" s="54">
        <v>3</v>
      </c>
      <c r="B7" s="55" t="s">
        <v>99</v>
      </c>
      <c r="C7" s="56">
        <v>22672</v>
      </c>
      <c r="D7" s="57" t="s">
        <v>56</v>
      </c>
      <c r="E7" s="58" t="s">
        <v>29</v>
      </c>
      <c r="F7" s="58" t="s">
        <v>98</v>
      </c>
      <c r="G7" s="59">
        <v>14</v>
      </c>
      <c r="H7" s="60">
        <f>G7*6</f>
        <v>84</v>
      </c>
      <c r="I7" s="59"/>
      <c r="J7" s="59">
        <f>I7*6</f>
        <v>0</v>
      </c>
      <c r="K7" s="59">
        <v>13</v>
      </c>
      <c r="L7" s="59">
        <f>IF(K7&gt;4,K7*2+4,K7*3)</f>
        <v>30</v>
      </c>
      <c r="M7" s="61">
        <v>2</v>
      </c>
      <c r="N7" s="59">
        <f>IF(M7&gt;4,M7*2+4,M7*3)</f>
        <v>6</v>
      </c>
      <c r="O7" s="61">
        <v>5</v>
      </c>
      <c r="P7" s="61">
        <f>O7*2</f>
        <v>10</v>
      </c>
      <c r="Q7" s="61">
        <v>7</v>
      </c>
      <c r="R7" s="61">
        <f>Q7*3</f>
        <v>21</v>
      </c>
      <c r="S7" s="62">
        <f>H7+J7+L7+N7+P7+R7</f>
        <v>151</v>
      </c>
      <c r="T7" s="63"/>
      <c r="U7" s="59">
        <f>IF(T7=0,0,6)</f>
        <v>0</v>
      </c>
      <c r="V7" s="59"/>
      <c r="W7" s="59">
        <f>V7*4</f>
        <v>0</v>
      </c>
      <c r="X7" s="59"/>
      <c r="Y7" s="59">
        <f>X7*3</f>
        <v>0</v>
      </c>
      <c r="Z7" s="59"/>
      <c r="AA7" s="59">
        <f>IF(Z7=0,0,6)</f>
        <v>0</v>
      </c>
      <c r="AB7" s="62">
        <f>U7+W7+Y7+AA7</f>
        <v>0</v>
      </c>
      <c r="AC7" s="63"/>
      <c r="AD7" s="59"/>
      <c r="AE7" s="62"/>
      <c r="AF7" s="63">
        <v>1</v>
      </c>
      <c r="AG7" s="59">
        <f>AF7*12</f>
        <v>12</v>
      </c>
      <c r="AH7" s="59"/>
      <c r="AI7" s="59">
        <f>AH7*5</f>
        <v>0</v>
      </c>
      <c r="AJ7" s="59"/>
      <c r="AK7" s="59">
        <f>AJ7*3</f>
        <v>0</v>
      </c>
      <c r="AL7" s="59"/>
      <c r="AM7" s="59">
        <f>AL7*1</f>
        <v>0</v>
      </c>
      <c r="AN7" s="59"/>
      <c r="AO7" s="59">
        <f>AN7*5</f>
        <v>0</v>
      </c>
      <c r="AP7" s="59"/>
      <c r="AQ7" s="59">
        <f>AP7*5</f>
        <v>0</v>
      </c>
      <c r="AR7" s="59"/>
      <c r="AS7" s="59">
        <f>AR7*1</f>
        <v>0</v>
      </c>
      <c r="AT7" s="59"/>
      <c r="AU7" s="64">
        <f>AT7*0.5</f>
        <v>0</v>
      </c>
      <c r="AV7" s="64"/>
      <c r="AW7" s="64">
        <f>AV7*1</f>
        <v>0</v>
      </c>
      <c r="AX7" s="65">
        <f>IF(AI7+AK7+AM7+AO7+AQ7+AS7+AU7+AW7&gt;10,10,AI7+AK7+AM7+AO7+AQ7+AS7+AU7+AW7)</f>
        <v>0</v>
      </c>
      <c r="AY7" s="66">
        <f>AG7+AX7</f>
        <v>12</v>
      </c>
      <c r="AZ7" s="67">
        <f>S7+AB7+AY7</f>
        <v>163</v>
      </c>
    </row>
    <row r="8" spans="1:52" s="102" customFormat="1" ht="13.5">
      <c r="A8" s="54">
        <v>4</v>
      </c>
      <c r="B8" s="55" t="s">
        <v>151</v>
      </c>
      <c r="C8" s="56">
        <v>20797</v>
      </c>
      <c r="D8" s="57" t="s">
        <v>56</v>
      </c>
      <c r="E8" s="58" t="s">
        <v>29</v>
      </c>
      <c r="F8" s="58" t="s">
        <v>98</v>
      </c>
      <c r="G8" s="59">
        <v>14</v>
      </c>
      <c r="H8" s="60">
        <f>G8*6</f>
        <v>84</v>
      </c>
      <c r="I8" s="59"/>
      <c r="J8" s="59">
        <f>I8*6</f>
        <v>0</v>
      </c>
      <c r="K8" s="59">
        <v>15</v>
      </c>
      <c r="L8" s="59">
        <f>IF(K8&gt;4,K8*2+4,K8*3)</f>
        <v>34</v>
      </c>
      <c r="M8" s="61"/>
      <c r="N8" s="59">
        <f>IF(M8&gt;4,M8*2+4,M8*3)</f>
        <v>0</v>
      </c>
      <c r="O8" s="61">
        <v>5</v>
      </c>
      <c r="P8" s="61">
        <f>O8*2</f>
        <v>10</v>
      </c>
      <c r="Q8" s="61">
        <v>7</v>
      </c>
      <c r="R8" s="61">
        <f>Q8*3</f>
        <v>21</v>
      </c>
      <c r="S8" s="62">
        <f>H8+J8+L8+N8+P8+R8</f>
        <v>149</v>
      </c>
      <c r="T8" s="63"/>
      <c r="U8" s="59">
        <f>IF(T8=0,0,6)</f>
        <v>0</v>
      </c>
      <c r="V8" s="59"/>
      <c r="W8" s="59">
        <f>V8*4</f>
        <v>0</v>
      </c>
      <c r="X8" s="59"/>
      <c r="Y8" s="59">
        <f>X8*3</f>
        <v>0</v>
      </c>
      <c r="Z8" s="59"/>
      <c r="AA8" s="59">
        <f>IF(Z8=0,0,6)</f>
        <v>0</v>
      </c>
      <c r="AB8" s="62">
        <f>U8+W8+Y8+AA8</f>
        <v>0</v>
      </c>
      <c r="AC8" s="63"/>
      <c r="AD8" s="59"/>
      <c r="AE8" s="62"/>
      <c r="AF8" s="63">
        <v>1</v>
      </c>
      <c r="AG8" s="59">
        <f>AF8*12</f>
        <v>12</v>
      </c>
      <c r="AH8" s="59"/>
      <c r="AI8" s="59">
        <f>AH8*5</f>
        <v>0</v>
      </c>
      <c r="AJ8" s="59"/>
      <c r="AK8" s="59">
        <f>AJ8*3</f>
        <v>0</v>
      </c>
      <c r="AL8" s="59"/>
      <c r="AM8" s="59">
        <f>AL8*1</f>
        <v>0</v>
      </c>
      <c r="AN8" s="59"/>
      <c r="AO8" s="59">
        <f>AN8*5</f>
        <v>0</v>
      </c>
      <c r="AP8" s="59"/>
      <c r="AQ8" s="59">
        <f>AP8*5</f>
        <v>0</v>
      </c>
      <c r="AR8" s="59"/>
      <c r="AS8" s="59">
        <f>AR8*1</f>
        <v>0</v>
      </c>
      <c r="AT8" s="59"/>
      <c r="AU8" s="64">
        <f>AT8*0.5</f>
        <v>0</v>
      </c>
      <c r="AV8" s="64"/>
      <c r="AW8" s="64">
        <f>AV8*1</f>
        <v>0</v>
      </c>
      <c r="AX8" s="65">
        <f>IF(AI8+AK8+AM8+AO8+AQ8+AS8+AU8+AW8&gt;10,10,AI8+AK8+AM8+AO8+AQ8+AS8+AU8+AW8)</f>
        <v>0</v>
      </c>
      <c r="AY8" s="66">
        <f>AG8+AX8</f>
        <v>12</v>
      </c>
      <c r="AZ8" s="67">
        <f>S8+AB8+AY8</f>
        <v>161</v>
      </c>
    </row>
    <row r="9" spans="1:52" s="77" customFormat="1" ht="13.5">
      <c r="A9" s="54">
        <v>5</v>
      </c>
      <c r="B9" s="55" t="s">
        <v>150</v>
      </c>
      <c r="C9" s="56">
        <v>21118</v>
      </c>
      <c r="D9" s="57" t="s">
        <v>56</v>
      </c>
      <c r="E9" s="58" t="s">
        <v>29</v>
      </c>
      <c r="F9" s="58" t="s">
        <v>98</v>
      </c>
      <c r="G9" s="59">
        <v>16</v>
      </c>
      <c r="H9" s="60">
        <f>G9*6</f>
        <v>96</v>
      </c>
      <c r="I9" s="59"/>
      <c r="J9" s="59">
        <f>I9*6</f>
        <v>0</v>
      </c>
      <c r="K9" s="59">
        <v>8</v>
      </c>
      <c r="L9" s="59">
        <f>IF(K9&gt;4,K9*2+4,K9*3)</f>
        <v>20</v>
      </c>
      <c r="M9" s="61"/>
      <c r="N9" s="59">
        <f>IF(M9&gt;4,M9*2+4,M9*3)</f>
        <v>0</v>
      </c>
      <c r="O9" s="61">
        <v>4</v>
      </c>
      <c r="P9" s="61">
        <f>O9*2</f>
        <v>8</v>
      </c>
      <c r="Q9" s="61">
        <v>7</v>
      </c>
      <c r="R9" s="61">
        <f>Q9*3</f>
        <v>21</v>
      </c>
      <c r="S9" s="62">
        <f>H9+J9+L9+N9+P9+R9</f>
        <v>145</v>
      </c>
      <c r="T9" s="63"/>
      <c r="U9" s="59">
        <f>IF(T9=0,0,6)</f>
        <v>0</v>
      </c>
      <c r="V9" s="59"/>
      <c r="W9" s="59">
        <f>V9*4</f>
        <v>0</v>
      </c>
      <c r="X9" s="59"/>
      <c r="Y9" s="59">
        <f>X9*3</f>
        <v>0</v>
      </c>
      <c r="Z9" s="59"/>
      <c r="AA9" s="59">
        <f>IF(Z9=0,0,6)</f>
        <v>0</v>
      </c>
      <c r="AB9" s="62">
        <f>U9+W9+Y9+AA9</f>
        <v>0</v>
      </c>
      <c r="AC9" s="63"/>
      <c r="AD9" s="59"/>
      <c r="AE9" s="62"/>
      <c r="AF9" s="63">
        <v>1</v>
      </c>
      <c r="AG9" s="59">
        <f>AF9*12</f>
        <v>12</v>
      </c>
      <c r="AH9" s="59"/>
      <c r="AI9" s="59">
        <f>AH9*5</f>
        <v>0</v>
      </c>
      <c r="AJ9" s="59"/>
      <c r="AK9" s="59">
        <f>AJ9*3</f>
        <v>0</v>
      </c>
      <c r="AL9" s="59"/>
      <c r="AM9" s="59">
        <f>AL9*1</f>
        <v>0</v>
      </c>
      <c r="AN9" s="59"/>
      <c r="AO9" s="59">
        <f>AN9*5</f>
        <v>0</v>
      </c>
      <c r="AP9" s="59"/>
      <c r="AQ9" s="59">
        <f>AP9*5</f>
        <v>0</v>
      </c>
      <c r="AR9" s="59"/>
      <c r="AS9" s="59">
        <f>AR9*1</f>
        <v>0</v>
      </c>
      <c r="AT9" s="59"/>
      <c r="AU9" s="64">
        <f>AT9*0.5</f>
        <v>0</v>
      </c>
      <c r="AV9" s="64"/>
      <c r="AW9" s="64">
        <f>AV9*1</f>
        <v>0</v>
      </c>
      <c r="AX9" s="65">
        <f>IF(AI9+AK9+AM9+AO9+AQ9+AS9+AU9+AW9&gt;10,10,AI9+AK9+AM9+AO9+AQ9+AS9+AU9+AW9)</f>
        <v>0</v>
      </c>
      <c r="AY9" s="66">
        <f>AG9+AX9</f>
        <v>12</v>
      </c>
      <c r="AZ9" s="67">
        <f>S9+AB9+AY9</f>
        <v>157</v>
      </c>
    </row>
    <row r="10" spans="1:52" s="77" customFormat="1" ht="13.5">
      <c r="A10" s="54">
        <v>6</v>
      </c>
      <c r="B10" s="55" t="s">
        <v>153</v>
      </c>
      <c r="C10" s="56">
        <v>24036</v>
      </c>
      <c r="D10" s="55" t="s">
        <v>56</v>
      </c>
      <c r="E10" s="58" t="s">
        <v>29</v>
      </c>
      <c r="F10" s="58" t="s">
        <v>98</v>
      </c>
      <c r="G10" s="59">
        <v>14</v>
      </c>
      <c r="H10" s="60">
        <f>G10*6</f>
        <v>84</v>
      </c>
      <c r="I10" s="59"/>
      <c r="J10" s="59">
        <f>I10*6</f>
        <v>0</v>
      </c>
      <c r="K10" s="59">
        <v>10</v>
      </c>
      <c r="L10" s="59">
        <f>IF(K10&gt;4,K10*2+4,K10*3)</f>
        <v>24</v>
      </c>
      <c r="M10" s="59"/>
      <c r="N10" s="59">
        <f>IF(M10&gt;4,M10*2+4,M10*3)</f>
        <v>0</v>
      </c>
      <c r="O10" s="61">
        <v>5</v>
      </c>
      <c r="P10" s="61">
        <f>O10*2</f>
        <v>10</v>
      </c>
      <c r="Q10" s="61">
        <v>7</v>
      </c>
      <c r="R10" s="61">
        <f>Q10*3</f>
        <v>21</v>
      </c>
      <c r="S10" s="62">
        <f>H10+J10+L10+N10+P10+R10</f>
        <v>139</v>
      </c>
      <c r="T10" s="59"/>
      <c r="U10" s="59">
        <f>IF(T10=0,0,6)</f>
        <v>0</v>
      </c>
      <c r="V10" s="59"/>
      <c r="W10" s="59">
        <f>V10*4</f>
        <v>0</v>
      </c>
      <c r="X10" s="59"/>
      <c r="Y10" s="59">
        <f>X10*3</f>
        <v>0</v>
      </c>
      <c r="Z10" s="59"/>
      <c r="AA10" s="59">
        <f>IF(Z10=0,0,6)</f>
        <v>0</v>
      </c>
      <c r="AB10" s="59">
        <f>U10+W10+Y10+AA10</f>
        <v>0</v>
      </c>
      <c r="AC10" s="59"/>
      <c r="AD10" s="59"/>
      <c r="AE10" s="59"/>
      <c r="AF10" s="59">
        <v>1</v>
      </c>
      <c r="AG10" s="59">
        <f>AF10*12</f>
        <v>12</v>
      </c>
      <c r="AH10" s="59"/>
      <c r="AI10" s="59">
        <f>AH10*5</f>
        <v>0</v>
      </c>
      <c r="AJ10" s="59"/>
      <c r="AK10" s="59">
        <f>AJ10*3</f>
        <v>0</v>
      </c>
      <c r="AL10" s="59"/>
      <c r="AM10" s="59">
        <f>AL10*1</f>
        <v>0</v>
      </c>
      <c r="AN10" s="59"/>
      <c r="AO10" s="59">
        <f>AN10*5</f>
        <v>0</v>
      </c>
      <c r="AP10" s="59"/>
      <c r="AQ10" s="59">
        <f>AP10*5</f>
        <v>0</v>
      </c>
      <c r="AR10" s="59"/>
      <c r="AS10" s="59">
        <f>AR10*1</f>
        <v>0</v>
      </c>
      <c r="AT10" s="59"/>
      <c r="AU10" s="64">
        <f>AT10*0.5</f>
        <v>0</v>
      </c>
      <c r="AV10" s="64"/>
      <c r="AW10" s="64">
        <f>AV10*1</f>
        <v>0</v>
      </c>
      <c r="AX10" s="65">
        <f>IF(AI10+AK10+AM10+AO10+AQ10+AS10+AU10+AW10&gt;10,10,AI10+AK10+AM10+AO10+AQ10+AS10+AU10+AW10)</f>
        <v>0</v>
      </c>
      <c r="AY10" s="65">
        <f>AG10+AX10</f>
        <v>12</v>
      </c>
      <c r="AZ10" s="68">
        <f>S10+AB10+AY10</f>
        <v>151</v>
      </c>
    </row>
    <row r="11" spans="1:52" s="77" customFormat="1" ht="13.5">
      <c r="A11" s="54">
        <v>7</v>
      </c>
      <c r="B11" s="55" t="s">
        <v>268</v>
      </c>
      <c r="C11" s="56">
        <v>21620</v>
      </c>
      <c r="D11" s="55" t="s">
        <v>56</v>
      </c>
      <c r="E11" s="58" t="s">
        <v>29</v>
      </c>
      <c r="F11" s="58" t="s">
        <v>98</v>
      </c>
      <c r="G11" s="59"/>
      <c r="H11" s="60">
        <f>G11*6</f>
        <v>0</v>
      </c>
      <c r="I11" s="59"/>
      <c r="J11" s="59">
        <f>I11*6</f>
        <v>0</v>
      </c>
      <c r="K11" s="59">
        <v>34</v>
      </c>
      <c r="L11" s="59">
        <f>IF(K11&gt;4,K11*2+4,K11*3)</f>
        <v>72</v>
      </c>
      <c r="M11" s="59"/>
      <c r="N11" s="59">
        <f>IF(M11&gt;4,M11*2+4,M11*3)</f>
        <v>0</v>
      </c>
      <c r="O11" s="61"/>
      <c r="P11" s="61">
        <f>O11*2</f>
        <v>0</v>
      </c>
      <c r="Q11" s="61"/>
      <c r="R11" s="61">
        <f>Q11*3</f>
        <v>0</v>
      </c>
      <c r="S11" s="62">
        <f>H11+J11+L11+N11+P11+R11</f>
        <v>72</v>
      </c>
      <c r="T11" s="59"/>
      <c r="U11" s="59">
        <f>IF(T11=0,0,6)</f>
        <v>0</v>
      </c>
      <c r="V11" s="59"/>
      <c r="W11" s="59">
        <f>V11*4</f>
        <v>0</v>
      </c>
      <c r="X11" s="59"/>
      <c r="Y11" s="59">
        <f>X11*3</f>
        <v>0</v>
      </c>
      <c r="Z11" s="59"/>
      <c r="AA11" s="59">
        <f>IF(Z11=0,0,6)</f>
        <v>0</v>
      </c>
      <c r="AB11" s="59">
        <f>U11+W11+Y11+AA11</f>
        <v>0</v>
      </c>
      <c r="AC11" s="59"/>
      <c r="AD11" s="59"/>
      <c r="AE11" s="59"/>
      <c r="AF11" s="59">
        <v>1</v>
      </c>
      <c r="AG11" s="59">
        <f>AF11*12</f>
        <v>12</v>
      </c>
      <c r="AH11" s="59"/>
      <c r="AI11" s="59">
        <f>AH11*5</f>
        <v>0</v>
      </c>
      <c r="AJ11" s="59"/>
      <c r="AK11" s="59">
        <f>AJ11*3</f>
        <v>0</v>
      </c>
      <c r="AL11" s="59"/>
      <c r="AM11" s="59">
        <f>AL11*1</f>
        <v>0</v>
      </c>
      <c r="AN11" s="59">
        <v>1</v>
      </c>
      <c r="AO11" s="59">
        <f>AN11*5</f>
        <v>5</v>
      </c>
      <c r="AP11" s="59"/>
      <c r="AQ11" s="59">
        <f>AP11*5</f>
        <v>0</v>
      </c>
      <c r="AR11" s="59"/>
      <c r="AS11" s="59">
        <f>AR11*1</f>
        <v>0</v>
      </c>
      <c r="AT11" s="59"/>
      <c r="AU11" s="64">
        <f>AT11*0.5</f>
        <v>0</v>
      </c>
      <c r="AV11" s="64"/>
      <c r="AW11" s="64">
        <f>AV11*1</f>
        <v>0</v>
      </c>
      <c r="AX11" s="65">
        <f>IF(AI11+AK11+AM11+AO11+AQ11+AS11+AU11+AW11&gt;10,10,AI11+AK11+AM11+AO11+AQ11+AS11+AU11+AW11)</f>
        <v>5</v>
      </c>
      <c r="AY11" s="65">
        <f>AG11+AX11</f>
        <v>17</v>
      </c>
      <c r="AZ11" s="68">
        <f>S11+AB11+AY11</f>
        <v>89</v>
      </c>
    </row>
    <row r="12" spans="1:52" s="77" customFormat="1" ht="13.5">
      <c r="A12" s="54">
        <v>8</v>
      </c>
      <c r="B12" s="55" t="s">
        <v>264</v>
      </c>
      <c r="C12" s="56">
        <v>21342</v>
      </c>
      <c r="D12" s="55" t="s">
        <v>56</v>
      </c>
      <c r="E12" s="58" t="s">
        <v>29</v>
      </c>
      <c r="F12" s="58" t="s">
        <v>98</v>
      </c>
      <c r="G12" s="59"/>
      <c r="H12" s="60">
        <f>G12*6</f>
        <v>0</v>
      </c>
      <c r="I12" s="59"/>
      <c r="J12" s="59">
        <f>I12*6</f>
        <v>0</v>
      </c>
      <c r="K12" s="59">
        <v>32</v>
      </c>
      <c r="L12" s="59">
        <f>IF(K12&gt;4,K12*2+4,K12*3)</f>
        <v>68</v>
      </c>
      <c r="M12" s="59"/>
      <c r="N12" s="59">
        <f>IF(M12&gt;4,M12*2+4,M12*3)</f>
        <v>0</v>
      </c>
      <c r="O12" s="61"/>
      <c r="P12" s="61">
        <f>O12*2</f>
        <v>0</v>
      </c>
      <c r="Q12" s="61"/>
      <c r="R12" s="61">
        <f>Q12*3</f>
        <v>0</v>
      </c>
      <c r="S12" s="62">
        <f>H12+J12+L12+N12+P12+R12</f>
        <v>68</v>
      </c>
      <c r="T12" s="59"/>
      <c r="U12" s="59">
        <f>IF(T12=0,0,6)</f>
        <v>0</v>
      </c>
      <c r="V12" s="59"/>
      <c r="W12" s="59">
        <f>V12*4</f>
        <v>0</v>
      </c>
      <c r="X12" s="59"/>
      <c r="Y12" s="59">
        <f>X12*3</f>
        <v>0</v>
      </c>
      <c r="Z12" s="59"/>
      <c r="AA12" s="59">
        <f>IF(Z12=0,0,6)</f>
        <v>0</v>
      </c>
      <c r="AB12" s="59">
        <f>U12+W12+Y12+AA12</f>
        <v>0</v>
      </c>
      <c r="AC12" s="59"/>
      <c r="AD12" s="59"/>
      <c r="AE12" s="59"/>
      <c r="AF12" s="59">
        <v>1</v>
      </c>
      <c r="AG12" s="59">
        <f>AF12*12</f>
        <v>12</v>
      </c>
      <c r="AH12" s="59">
        <v>1</v>
      </c>
      <c r="AI12" s="59">
        <f>AH12*5</f>
        <v>5</v>
      </c>
      <c r="AJ12" s="59"/>
      <c r="AK12" s="59">
        <f>AJ12*3</f>
        <v>0</v>
      </c>
      <c r="AL12" s="59"/>
      <c r="AM12" s="59">
        <f>AL12*1</f>
        <v>0</v>
      </c>
      <c r="AN12" s="59"/>
      <c r="AO12" s="59">
        <f>AN12*5</f>
        <v>0</v>
      </c>
      <c r="AP12" s="59"/>
      <c r="AQ12" s="59">
        <f>AP12*5</f>
        <v>0</v>
      </c>
      <c r="AR12" s="59"/>
      <c r="AS12" s="59">
        <f>AR12*1</f>
        <v>0</v>
      </c>
      <c r="AT12" s="59"/>
      <c r="AU12" s="64">
        <f>AT12*0.5</f>
        <v>0</v>
      </c>
      <c r="AV12" s="64"/>
      <c r="AW12" s="64">
        <f>AV12*1</f>
        <v>0</v>
      </c>
      <c r="AX12" s="65">
        <f>IF(AI12+AK12+AM12+AO12+AQ12+AS12+AU12+AW12&gt;10,10,AI12+AK12+AM12+AO12+AQ12+AS12+AU12+AW12)</f>
        <v>5</v>
      </c>
      <c r="AY12" s="65">
        <f>AG12+AX12</f>
        <v>17</v>
      </c>
      <c r="AZ12" s="68">
        <f>S12+AB12+AY12</f>
        <v>85</v>
      </c>
    </row>
    <row r="13" spans="1:52" s="77" customFormat="1" ht="13.5">
      <c r="A13" s="54">
        <v>9</v>
      </c>
      <c r="B13" s="55" t="s">
        <v>265</v>
      </c>
      <c r="C13" s="56">
        <v>23320</v>
      </c>
      <c r="D13" s="55" t="s">
        <v>56</v>
      </c>
      <c r="E13" s="58" t="s">
        <v>29</v>
      </c>
      <c r="F13" s="58" t="s">
        <v>98</v>
      </c>
      <c r="G13" s="59"/>
      <c r="H13" s="60">
        <f>G13*6</f>
        <v>0</v>
      </c>
      <c r="I13" s="59"/>
      <c r="J13" s="59">
        <f>I13*6</f>
        <v>0</v>
      </c>
      <c r="K13" s="59">
        <v>25</v>
      </c>
      <c r="L13" s="59">
        <f>IF(K13&gt;4,K13*2+4,K13*3)</f>
        <v>54</v>
      </c>
      <c r="M13" s="59"/>
      <c r="N13" s="59">
        <f>IF(M13&gt;4,M13*2+4,M13*3)</f>
        <v>0</v>
      </c>
      <c r="O13" s="61"/>
      <c r="P13" s="61">
        <f>O13*2</f>
        <v>0</v>
      </c>
      <c r="Q13" s="61"/>
      <c r="R13" s="61">
        <f>Q13*3</f>
        <v>0</v>
      </c>
      <c r="S13" s="62">
        <f>H13+J13+L13+N13+P13+R13</f>
        <v>54</v>
      </c>
      <c r="T13" s="59"/>
      <c r="U13" s="59">
        <f>IF(T13=0,0,6)</f>
        <v>0</v>
      </c>
      <c r="V13" s="59"/>
      <c r="W13" s="59">
        <f>V13*4</f>
        <v>0</v>
      </c>
      <c r="X13" s="59"/>
      <c r="Y13" s="59">
        <f>X13*3</f>
        <v>0</v>
      </c>
      <c r="Z13" s="59"/>
      <c r="AA13" s="59">
        <f>IF(Z13=0,0,6)</f>
        <v>0</v>
      </c>
      <c r="AB13" s="59">
        <f>U13+W13+Y13+AA13</f>
        <v>0</v>
      </c>
      <c r="AC13" s="59"/>
      <c r="AD13" s="59"/>
      <c r="AE13" s="59"/>
      <c r="AF13" s="59">
        <v>1</v>
      </c>
      <c r="AG13" s="59">
        <f>AF13*12</f>
        <v>12</v>
      </c>
      <c r="AH13" s="59"/>
      <c r="AI13" s="59">
        <f>AH13*5</f>
        <v>0</v>
      </c>
      <c r="AJ13" s="59"/>
      <c r="AK13" s="59">
        <f>AJ13*3</f>
        <v>0</v>
      </c>
      <c r="AL13" s="59"/>
      <c r="AM13" s="59">
        <f>AL13*1</f>
        <v>0</v>
      </c>
      <c r="AN13" s="59">
        <v>1</v>
      </c>
      <c r="AO13" s="59">
        <f>AN13*5</f>
        <v>5</v>
      </c>
      <c r="AP13" s="59"/>
      <c r="AQ13" s="59">
        <f>AP13*5</f>
        <v>0</v>
      </c>
      <c r="AR13" s="59"/>
      <c r="AS13" s="59">
        <f>AR13*1</f>
        <v>0</v>
      </c>
      <c r="AT13" s="59"/>
      <c r="AU13" s="64">
        <f>AT13*0.5</f>
        <v>0</v>
      </c>
      <c r="AV13" s="64"/>
      <c r="AW13" s="64">
        <f>AV13*1</f>
        <v>0</v>
      </c>
      <c r="AX13" s="65">
        <f>IF(AI13+AK13+AM13+AO13+AQ13+AS13+AU13+AW13&gt;10,10,AI13+AK13+AM13+AO13+AQ13+AS13+AU13+AW13)</f>
        <v>5</v>
      </c>
      <c r="AY13" s="65">
        <f>AG13+AX13</f>
        <v>17</v>
      </c>
      <c r="AZ13" s="68">
        <f>S13+AB13+AY13</f>
        <v>71</v>
      </c>
    </row>
    <row r="14" spans="1:52" s="77" customFormat="1" ht="13.5">
      <c r="A14" s="54">
        <v>10</v>
      </c>
      <c r="B14" s="55" t="s">
        <v>266</v>
      </c>
      <c r="C14" s="56">
        <v>20334</v>
      </c>
      <c r="D14" s="55" t="s">
        <v>56</v>
      </c>
      <c r="E14" s="58" t="s">
        <v>29</v>
      </c>
      <c r="F14" s="58" t="s">
        <v>98</v>
      </c>
      <c r="G14" s="59"/>
      <c r="H14" s="60">
        <f>G14*6</f>
        <v>0</v>
      </c>
      <c r="I14" s="59"/>
      <c r="J14" s="59">
        <f>I14*6</f>
        <v>0</v>
      </c>
      <c r="K14" s="59">
        <v>24</v>
      </c>
      <c r="L14" s="59">
        <f>IF(K14&gt;4,K14*2+4,K14*3)</f>
        <v>52</v>
      </c>
      <c r="M14" s="59"/>
      <c r="N14" s="59">
        <f>IF(M14&gt;4,M14*2+4,M14*3)</f>
        <v>0</v>
      </c>
      <c r="O14" s="61"/>
      <c r="P14" s="61">
        <f>O14*2</f>
        <v>0</v>
      </c>
      <c r="Q14" s="61"/>
      <c r="R14" s="61">
        <f>Q14*3</f>
        <v>0</v>
      </c>
      <c r="S14" s="62">
        <f>H14+J14+L14+N14+P14+R14</f>
        <v>52</v>
      </c>
      <c r="T14" s="59"/>
      <c r="U14" s="59">
        <f>IF(T14=0,0,6)</f>
        <v>0</v>
      </c>
      <c r="V14" s="59"/>
      <c r="W14" s="59">
        <f>V14*4</f>
        <v>0</v>
      </c>
      <c r="X14" s="59"/>
      <c r="Y14" s="59">
        <f>X14*3</f>
        <v>0</v>
      </c>
      <c r="Z14" s="59"/>
      <c r="AA14" s="59">
        <f>IF(Z14=0,0,6)</f>
        <v>0</v>
      </c>
      <c r="AB14" s="59">
        <f>U14+W14+Y14+AA14</f>
        <v>0</v>
      </c>
      <c r="AC14" s="59"/>
      <c r="AD14" s="59"/>
      <c r="AE14" s="59"/>
      <c r="AF14" s="59">
        <v>1</v>
      </c>
      <c r="AG14" s="59">
        <f>AF14*12</f>
        <v>12</v>
      </c>
      <c r="AH14" s="59"/>
      <c r="AI14" s="59">
        <f>AH14*5</f>
        <v>0</v>
      </c>
      <c r="AJ14" s="59"/>
      <c r="AK14" s="59">
        <f>AJ14*3</f>
        <v>0</v>
      </c>
      <c r="AL14" s="59"/>
      <c r="AM14" s="59">
        <f>AL14*1</f>
        <v>0</v>
      </c>
      <c r="AN14" s="59"/>
      <c r="AO14" s="59">
        <f>AN14*5</f>
        <v>0</v>
      </c>
      <c r="AP14" s="59"/>
      <c r="AQ14" s="59">
        <f>AP14*5</f>
        <v>0</v>
      </c>
      <c r="AR14" s="59"/>
      <c r="AS14" s="59">
        <f>AR14*1</f>
        <v>0</v>
      </c>
      <c r="AT14" s="59"/>
      <c r="AU14" s="64">
        <f>AT14*0.5</f>
        <v>0</v>
      </c>
      <c r="AV14" s="64"/>
      <c r="AW14" s="64">
        <f>AV14*1</f>
        <v>0</v>
      </c>
      <c r="AX14" s="65">
        <f>IF(AI14+AK14+AM14+AO14+AQ14+AS14+AU14+AW14&gt;10,10,AI14+AK14+AM14+AO14+AQ14+AS14+AU14+AW14)</f>
        <v>0</v>
      </c>
      <c r="AY14" s="65">
        <f>AG14+AX14</f>
        <v>12</v>
      </c>
      <c r="AZ14" s="68">
        <f>S14+AB14+AY14</f>
        <v>64</v>
      </c>
    </row>
    <row r="15" spans="1:52" s="77" customFormat="1" ht="13.5">
      <c r="A15" s="54">
        <v>11</v>
      </c>
      <c r="B15" s="55" t="s">
        <v>267</v>
      </c>
      <c r="C15" s="56">
        <v>20646</v>
      </c>
      <c r="D15" s="55" t="s">
        <v>56</v>
      </c>
      <c r="E15" s="58" t="s">
        <v>29</v>
      </c>
      <c r="F15" s="58" t="s">
        <v>98</v>
      </c>
      <c r="G15" s="59"/>
      <c r="H15" s="60">
        <f>G15*6</f>
        <v>0</v>
      </c>
      <c r="I15" s="59"/>
      <c r="J15" s="59">
        <f>I15*6</f>
        <v>0</v>
      </c>
      <c r="K15" s="59">
        <v>24</v>
      </c>
      <c r="L15" s="59">
        <f>IF(K15&gt;4,K15*2+4,K15*3)</f>
        <v>52</v>
      </c>
      <c r="M15" s="59"/>
      <c r="N15" s="59">
        <f>IF(M15&gt;4,M15*2+4,M15*3)</f>
        <v>0</v>
      </c>
      <c r="O15" s="61"/>
      <c r="P15" s="61">
        <f>O15*2</f>
        <v>0</v>
      </c>
      <c r="Q15" s="61"/>
      <c r="R15" s="61">
        <f>Q15*3</f>
        <v>0</v>
      </c>
      <c r="S15" s="62">
        <f>H15+J15+L15+N15+P15+R15</f>
        <v>52</v>
      </c>
      <c r="T15" s="59"/>
      <c r="U15" s="59">
        <f>IF(T15=0,0,6)</f>
        <v>0</v>
      </c>
      <c r="V15" s="59"/>
      <c r="W15" s="59">
        <f>V15*4</f>
        <v>0</v>
      </c>
      <c r="X15" s="59"/>
      <c r="Y15" s="59">
        <f>X15*3</f>
        <v>0</v>
      </c>
      <c r="Z15" s="59"/>
      <c r="AA15" s="59">
        <f>IF(Z15=0,0,6)</f>
        <v>0</v>
      </c>
      <c r="AB15" s="59">
        <f>U15+W15+Y15+AA15</f>
        <v>0</v>
      </c>
      <c r="AC15" s="59"/>
      <c r="AD15" s="59"/>
      <c r="AE15" s="59"/>
      <c r="AF15" s="59">
        <v>1</v>
      </c>
      <c r="AG15" s="59">
        <f>AF15*12</f>
        <v>12</v>
      </c>
      <c r="AH15" s="59"/>
      <c r="AI15" s="59">
        <f>AH15*5</f>
        <v>0</v>
      </c>
      <c r="AJ15" s="59"/>
      <c r="AK15" s="59">
        <f>AJ15*3</f>
        <v>0</v>
      </c>
      <c r="AL15" s="59"/>
      <c r="AM15" s="59">
        <f>AL15*1</f>
        <v>0</v>
      </c>
      <c r="AN15" s="59"/>
      <c r="AO15" s="59">
        <f>AN15*5</f>
        <v>0</v>
      </c>
      <c r="AP15" s="59"/>
      <c r="AQ15" s="59">
        <f>AP15*5</f>
        <v>0</v>
      </c>
      <c r="AR15" s="59"/>
      <c r="AS15" s="59">
        <f>AR15*1</f>
        <v>0</v>
      </c>
      <c r="AT15" s="59"/>
      <c r="AU15" s="64">
        <f>AT15*0.5</f>
        <v>0</v>
      </c>
      <c r="AV15" s="64"/>
      <c r="AW15" s="64">
        <f>AV15*1</f>
        <v>0</v>
      </c>
      <c r="AX15" s="65">
        <f>IF(AI15+AK15+AM15+AO15+AQ15+AS15+AU15+AW15&gt;10,10,AI15+AK15+AM15+AO15+AQ15+AS15+AU15+AW15)</f>
        <v>0</v>
      </c>
      <c r="AY15" s="65">
        <f>AG15+AX15</f>
        <v>12</v>
      </c>
      <c r="AZ15" s="68">
        <f>S15+AB15+AY15</f>
        <v>64</v>
      </c>
    </row>
    <row r="16" spans="1:52" s="77" customFormat="1" ht="13.5">
      <c r="A16" s="54">
        <v>12</v>
      </c>
      <c r="B16" s="55" t="s">
        <v>269</v>
      </c>
      <c r="C16" s="56">
        <v>24315</v>
      </c>
      <c r="D16" s="55" t="s">
        <v>56</v>
      </c>
      <c r="E16" s="58" t="s">
        <v>29</v>
      </c>
      <c r="F16" s="58" t="s">
        <v>98</v>
      </c>
      <c r="G16" s="59"/>
      <c r="H16" s="60">
        <f>G16*6</f>
        <v>0</v>
      </c>
      <c r="I16" s="59"/>
      <c r="J16" s="59">
        <f>I16*6</f>
        <v>0</v>
      </c>
      <c r="K16" s="59">
        <v>20</v>
      </c>
      <c r="L16" s="59">
        <f>IF(K16&gt;4,K16*2+4,K16*3)</f>
        <v>44</v>
      </c>
      <c r="M16" s="59"/>
      <c r="N16" s="59">
        <f>IF(M16&gt;4,M16*2+4,M16*3)</f>
        <v>0</v>
      </c>
      <c r="O16" s="61"/>
      <c r="P16" s="61">
        <f>O16*2</f>
        <v>0</v>
      </c>
      <c r="Q16" s="61"/>
      <c r="R16" s="61">
        <f>Q16*3</f>
        <v>0</v>
      </c>
      <c r="S16" s="62">
        <f>H16+J16+L16+N16+P16+R16</f>
        <v>44</v>
      </c>
      <c r="T16" s="59"/>
      <c r="U16" s="59">
        <f>IF(T16=0,0,6)</f>
        <v>0</v>
      </c>
      <c r="V16" s="59"/>
      <c r="W16" s="59">
        <f>V16*4</f>
        <v>0</v>
      </c>
      <c r="X16" s="59"/>
      <c r="Y16" s="59">
        <f>X16*3</f>
        <v>0</v>
      </c>
      <c r="Z16" s="59"/>
      <c r="AA16" s="59">
        <f>IF(Z16=0,0,6)</f>
        <v>0</v>
      </c>
      <c r="AB16" s="59">
        <f>U16+W16+Y16+AA16</f>
        <v>0</v>
      </c>
      <c r="AC16" s="59"/>
      <c r="AD16" s="59"/>
      <c r="AE16" s="59"/>
      <c r="AF16" s="59">
        <v>1</v>
      </c>
      <c r="AG16" s="59">
        <f>AF16*12</f>
        <v>12</v>
      </c>
      <c r="AH16" s="59"/>
      <c r="AI16" s="59">
        <f>AH16*5</f>
        <v>0</v>
      </c>
      <c r="AJ16" s="59"/>
      <c r="AK16" s="59">
        <f>AJ16*3</f>
        <v>0</v>
      </c>
      <c r="AL16" s="59"/>
      <c r="AM16" s="59">
        <f>AL16*1</f>
        <v>0</v>
      </c>
      <c r="AN16" s="59"/>
      <c r="AO16" s="59">
        <f>AN16*5</f>
        <v>0</v>
      </c>
      <c r="AP16" s="59"/>
      <c r="AQ16" s="59">
        <f>AP16*5</f>
        <v>0</v>
      </c>
      <c r="AR16" s="59"/>
      <c r="AS16" s="59">
        <f>AR16*1</f>
        <v>0</v>
      </c>
      <c r="AT16" s="59"/>
      <c r="AU16" s="64">
        <f>AT16*0.5</f>
        <v>0</v>
      </c>
      <c r="AV16" s="64"/>
      <c r="AW16" s="64">
        <f>AV16*1</f>
        <v>0</v>
      </c>
      <c r="AX16" s="65">
        <f>IF(AI16+AK16+AM16+AO16+AQ16+AS16+AU16+AW16&gt;10,10,AI16+AK16+AM16+AO16+AQ16+AS16+AU16+AW16)</f>
        <v>0</v>
      </c>
      <c r="AY16" s="65">
        <f>AG16+AX16</f>
        <v>12</v>
      </c>
      <c r="AZ16" s="68">
        <f>S16+AB16+AY16</f>
        <v>56</v>
      </c>
    </row>
    <row r="17" spans="1:52" s="77" customFormat="1" ht="13.5">
      <c r="A17" s="54">
        <v>13</v>
      </c>
      <c r="B17" s="55" t="s">
        <v>270</v>
      </c>
      <c r="C17" s="56"/>
      <c r="D17" s="55" t="s">
        <v>56</v>
      </c>
      <c r="E17" s="58" t="s">
        <v>29</v>
      </c>
      <c r="F17" s="58" t="s">
        <v>98</v>
      </c>
      <c r="G17" s="59"/>
      <c r="H17" s="60">
        <f>G17*6</f>
        <v>0</v>
      </c>
      <c r="I17" s="59"/>
      <c r="J17" s="59">
        <f>I17*6</f>
        <v>0</v>
      </c>
      <c r="K17" s="59"/>
      <c r="L17" s="59">
        <f>IF(K17&gt;4,K17*2+4,K17*3)</f>
        <v>0</v>
      </c>
      <c r="M17" s="59"/>
      <c r="N17" s="59">
        <f>IF(M17&gt;4,M17*2+4,M17*3)</f>
        <v>0</v>
      </c>
      <c r="O17" s="61"/>
      <c r="P17" s="61">
        <f>O17*2</f>
        <v>0</v>
      </c>
      <c r="Q17" s="61"/>
      <c r="R17" s="61">
        <f>Q17*3</f>
        <v>0</v>
      </c>
      <c r="S17" s="62">
        <f>H17+J17+L17+N17+P17+R17</f>
        <v>0</v>
      </c>
      <c r="T17" s="59"/>
      <c r="U17" s="59">
        <f>IF(T17=0,0,6)</f>
        <v>0</v>
      </c>
      <c r="V17" s="59"/>
      <c r="W17" s="59">
        <f>V17*4</f>
        <v>0</v>
      </c>
      <c r="X17" s="59"/>
      <c r="Y17" s="59">
        <f>X17*3</f>
        <v>0</v>
      </c>
      <c r="Z17" s="59"/>
      <c r="AA17" s="59">
        <f>IF(Z17=0,0,6)</f>
        <v>0</v>
      </c>
      <c r="AB17" s="59">
        <f>U17+W17+Y17+AA17</f>
        <v>0</v>
      </c>
      <c r="AC17" s="59"/>
      <c r="AD17" s="59"/>
      <c r="AE17" s="59"/>
      <c r="AF17" s="59">
        <v>1</v>
      </c>
      <c r="AG17" s="59">
        <f>AF17*12</f>
        <v>12</v>
      </c>
      <c r="AH17" s="59"/>
      <c r="AI17" s="59">
        <f>AH17*5</f>
        <v>0</v>
      </c>
      <c r="AJ17" s="59"/>
      <c r="AK17" s="59">
        <f>AJ17*3</f>
        <v>0</v>
      </c>
      <c r="AL17" s="59"/>
      <c r="AM17" s="59">
        <f>AL17*1</f>
        <v>0</v>
      </c>
      <c r="AN17" s="59"/>
      <c r="AO17" s="59">
        <f>AN17*5</f>
        <v>0</v>
      </c>
      <c r="AP17" s="59"/>
      <c r="AQ17" s="59">
        <f>AP17*5</f>
        <v>0</v>
      </c>
      <c r="AR17" s="59"/>
      <c r="AS17" s="59">
        <f>AR17*1</f>
        <v>0</v>
      </c>
      <c r="AT17" s="59"/>
      <c r="AU17" s="64">
        <f>AT17*0.5</f>
        <v>0</v>
      </c>
      <c r="AV17" s="64"/>
      <c r="AW17" s="64">
        <f>AV17*1</f>
        <v>0</v>
      </c>
      <c r="AX17" s="65">
        <f>IF(AI17+AK17+AM17+AO17+AQ17+AS17+AU17+AW17&gt;10,10,AI17+AK17+AM17+AO17+AQ17+AS17+AU17+AW17)</f>
        <v>0</v>
      </c>
      <c r="AY17" s="65">
        <f>AG17+AX17</f>
        <v>12</v>
      </c>
      <c r="AZ17" s="68">
        <f>S17+AB17+AY17</f>
        <v>12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3:D3"/>
    <mergeCell ref="AZ3:AZ4"/>
    <mergeCell ref="C4:D4"/>
    <mergeCell ref="G3:S3"/>
    <mergeCell ref="T3:AB3"/>
    <mergeCell ref="AC3:AE3"/>
    <mergeCell ref="AF3:AY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Z35"/>
  <sheetViews>
    <sheetView zoomScale="85" zoomScaleNormal="85" zoomScalePageLayoutView="0" workbookViewId="0" topLeftCell="A4">
      <selection activeCell="A4" sqref="A1:IV16384"/>
    </sheetView>
  </sheetViews>
  <sheetFormatPr defaultColWidth="9.140625" defaultRowHeight="15"/>
  <cols>
    <col min="1" max="1" width="4.421875" style="77" customWidth="1"/>
    <col min="2" max="2" width="31.57421875" style="77" customWidth="1"/>
    <col min="3" max="3" width="11.57421875" style="77" bestFit="1" customWidth="1"/>
    <col min="4" max="4" width="3.421875" style="77" customWidth="1"/>
    <col min="5" max="6" width="3.421875" style="85" customWidth="1"/>
    <col min="7" max="18" width="4.8515625" style="77" customWidth="1"/>
    <col min="19" max="19" width="4.57421875" style="77" customWidth="1"/>
    <col min="20" max="20" width="5.8515625" style="77" customWidth="1"/>
    <col min="21" max="21" width="4.00390625" style="77" customWidth="1"/>
    <col min="22" max="22" width="3.8515625" style="77" customWidth="1"/>
    <col min="23" max="23" width="3.57421875" style="77" customWidth="1"/>
    <col min="24" max="24" width="4.7109375" style="77" customWidth="1"/>
    <col min="25" max="25" width="4.140625" style="77" customWidth="1"/>
    <col min="26" max="26" width="4.28125" style="77" customWidth="1"/>
    <col min="27" max="27" width="4.140625" style="77" customWidth="1"/>
    <col min="28" max="28" width="5.00390625" style="77" customWidth="1"/>
    <col min="29" max="31" width="3.57421875" style="77" customWidth="1"/>
    <col min="32" max="51" width="5.00390625" style="77" customWidth="1"/>
    <col min="52" max="52" width="6.421875" style="77" customWidth="1"/>
    <col min="53" max="16384" width="9.140625" style="77" customWidth="1"/>
  </cols>
  <sheetData>
    <row r="1" spans="1:52" ht="23.25">
      <c r="A1" s="209" t="s">
        <v>209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</row>
    <row r="2" spans="1:52" ht="21.75">
      <c r="A2" s="212" t="s">
        <v>191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</row>
    <row r="3" spans="1:52" ht="12.75">
      <c r="A3" s="214" t="s">
        <v>225</v>
      </c>
      <c r="B3" s="214"/>
      <c r="C3" s="214"/>
      <c r="D3" s="214"/>
      <c r="E3" s="161"/>
      <c r="F3" s="161"/>
      <c r="G3" s="214" t="s">
        <v>6</v>
      </c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 t="s">
        <v>11</v>
      </c>
      <c r="U3" s="214"/>
      <c r="V3" s="214"/>
      <c r="W3" s="214"/>
      <c r="X3" s="214"/>
      <c r="Y3" s="214"/>
      <c r="Z3" s="214"/>
      <c r="AA3" s="214"/>
      <c r="AB3" s="214"/>
      <c r="AC3" s="211" t="s">
        <v>12</v>
      </c>
      <c r="AD3" s="211"/>
      <c r="AE3" s="211"/>
      <c r="AF3" s="211" t="s">
        <v>23</v>
      </c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0" t="s">
        <v>24</v>
      </c>
    </row>
    <row r="4" spans="1:52" ht="127.5">
      <c r="A4" s="163" t="s">
        <v>226</v>
      </c>
      <c r="B4" s="164" t="s">
        <v>0</v>
      </c>
      <c r="C4" s="213" t="s">
        <v>1</v>
      </c>
      <c r="D4" s="213"/>
      <c r="E4" s="165"/>
      <c r="F4" s="165"/>
      <c r="G4" s="48" t="s">
        <v>2</v>
      </c>
      <c r="H4" s="48" t="s">
        <v>3</v>
      </c>
      <c r="I4" s="48" t="s">
        <v>222</v>
      </c>
      <c r="J4" s="48" t="s">
        <v>3</v>
      </c>
      <c r="K4" s="48" t="s">
        <v>4</v>
      </c>
      <c r="L4" s="48" t="s">
        <v>3</v>
      </c>
      <c r="M4" s="48" t="s">
        <v>223</v>
      </c>
      <c r="N4" s="48" t="s">
        <v>3</v>
      </c>
      <c r="O4" s="48" t="s">
        <v>230</v>
      </c>
      <c r="P4" s="48" t="s">
        <v>3</v>
      </c>
      <c r="Q4" s="48" t="s">
        <v>231</v>
      </c>
      <c r="R4" s="48" t="s">
        <v>3</v>
      </c>
      <c r="S4" s="162" t="s">
        <v>5</v>
      </c>
      <c r="T4" s="166" t="s">
        <v>31</v>
      </c>
      <c r="U4" s="48" t="s">
        <v>3</v>
      </c>
      <c r="V4" s="167" t="s">
        <v>7</v>
      </c>
      <c r="W4" s="48" t="s">
        <v>3</v>
      </c>
      <c r="X4" s="166" t="s">
        <v>13</v>
      </c>
      <c r="Y4" s="48" t="s">
        <v>3</v>
      </c>
      <c r="Z4" s="166" t="s">
        <v>14</v>
      </c>
      <c r="AA4" s="48" t="s">
        <v>3</v>
      </c>
      <c r="AB4" s="162" t="s">
        <v>5</v>
      </c>
      <c r="AC4" s="48" t="s">
        <v>8</v>
      </c>
      <c r="AD4" s="48" t="s">
        <v>9</v>
      </c>
      <c r="AE4" s="48" t="s">
        <v>10</v>
      </c>
      <c r="AF4" s="168" t="s">
        <v>15</v>
      </c>
      <c r="AG4" s="48" t="s">
        <v>3</v>
      </c>
      <c r="AH4" s="168" t="s">
        <v>16</v>
      </c>
      <c r="AI4" s="48" t="s">
        <v>3</v>
      </c>
      <c r="AJ4" s="168" t="s">
        <v>17</v>
      </c>
      <c r="AK4" s="48" t="s">
        <v>3</v>
      </c>
      <c r="AL4" s="168" t="s">
        <v>18</v>
      </c>
      <c r="AM4" s="48" t="s">
        <v>3</v>
      </c>
      <c r="AN4" s="168" t="s">
        <v>19</v>
      </c>
      <c r="AO4" s="48" t="s">
        <v>3</v>
      </c>
      <c r="AP4" s="168" t="s">
        <v>20</v>
      </c>
      <c r="AQ4" s="48" t="s">
        <v>3</v>
      </c>
      <c r="AR4" s="168" t="s">
        <v>21</v>
      </c>
      <c r="AS4" s="48" t="s">
        <v>3</v>
      </c>
      <c r="AT4" s="80" t="s">
        <v>232</v>
      </c>
      <c r="AU4" s="80" t="s">
        <v>3</v>
      </c>
      <c r="AV4" s="80" t="s">
        <v>233</v>
      </c>
      <c r="AW4" s="80" t="s">
        <v>3</v>
      </c>
      <c r="AX4" s="153" t="s">
        <v>25</v>
      </c>
      <c r="AY4" s="162" t="s">
        <v>22</v>
      </c>
      <c r="AZ4" s="210"/>
    </row>
    <row r="5" spans="1:52" ht="13.5">
      <c r="A5" s="64">
        <v>1</v>
      </c>
      <c r="B5" s="55" t="s">
        <v>170</v>
      </c>
      <c r="C5" s="174">
        <v>22047</v>
      </c>
      <c r="D5" s="55" t="s">
        <v>34</v>
      </c>
      <c r="E5" s="58" t="s">
        <v>29</v>
      </c>
      <c r="F5" s="58" t="s">
        <v>34</v>
      </c>
      <c r="G5" s="59">
        <v>16</v>
      </c>
      <c r="H5" s="59">
        <f>G5*6</f>
        <v>96</v>
      </c>
      <c r="I5" s="59"/>
      <c r="J5" s="59">
        <f>I5*6</f>
        <v>0</v>
      </c>
      <c r="K5" s="59">
        <v>24</v>
      </c>
      <c r="L5" s="59">
        <f>IF(K5&gt;4,K5*2+4,K5*3)</f>
        <v>52</v>
      </c>
      <c r="M5" s="59"/>
      <c r="N5" s="59">
        <f>IF(M5&gt;4,M5*2+4,M5*3)</f>
        <v>0</v>
      </c>
      <c r="O5" s="59">
        <v>4</v>
      </c>
      <c r="P5" s="59">
        <f>O5*2</f>
        <v>8</v>
      </c>
      <c r="Q5" s="59">
        <v>7</v>
      </c>
      <c r="R5" s="59">
        <f>Q5*3</f>
        <v>21</v>
      </c>
      <c r="S5" s="59">
        <f>H5+J5+L5+N5+P5+R5</f>
        <v>177</v>
      </c>
      <c r="T5" s="59"/>
      <c r="U5" s="59">
        <f>IF(T5=0,0,6)</f>
        <v>0</v>
      </c>
      <c r="V5" s="59"/>
      <c r="W5" s="59">
        <f>V5*4</f>
        <v>0</v>
      </c>
      <c r="X5" s="59"/>
      <c r="Y5" s="59">
        <f>X5*3</f>
        <v>0</v>
      </c>
      <c r="Z5" s="59"/>
      <c r="AA5" s="59">
        <f>IF(Z5=0,0,6)</f>
        <v>0</v>
      </c>
      <c r="AB5" s="59">
        <f>U5+W5+Y5+AA5</f>
        <v>0</v>
      </c>
      <c r="AC5" s="59"/>
      <c r="AD5" s="59"/>
      <c r="AE5" s="59"/>
      <c r="AF5" s="59">
        <v>1</v>
      </c>
      <c r="AG5" s="59">
        <f>AF5*12</f>
        <v>12</v>
      </c>
      <c r="AH5" s="59">
        <v>1</v>
      </c>
      <c r="AI5" s="59">
        <f>AH5*5</f>
        <v>5</v>
      </c>
      <c r="AJ5" s="59">
        <v>1</v>
      </c>
      <c r="AK5" s="59">
        <f>AJ5*3</f>
        <v>3</v>
      </c>
      <c r="AL5" s="59"/>
      <c r="AM5" s="59">
        <f>AL5*1</f>
        <v>0</v>
      </c>
      <c r="AN5" s="59"/>
      <c r="AO5" s="59">
        <f>AN5*5</f>
        <v>0</v>
      </c>
      <c r="AP5" s="59"/>
      <c r="AQ5" s="59">
        <f>AP5*5</f>
        <v>0</v>
      </c>
      <c r="AR5" s="59"/>
      <c r="AS5" s="59">
        <f>AR5*1</f>
        <v>0</v>
      </c>
      <c r="AT5" s="59"/>
      <c r="AU5" s="65">
        <f>AT5*0.5</f>
        <v>0</v>
      </c>
      <c r="AV5" s="59"/>
      <c r="AW5" s="65">
        <f>AV5*1</f>
        <v>0</v>
      </c>
      <c r="AX5" s="65">
        <f>IF(AI5+AK5+AM5+AO5+AQ5+AS5+AU5+AW5&gt;10,10,AI5+AK5+AM5+AO5+AQ5+AS5+AU5+AW5)</f>
        <v>8</v>
      </c>
      <c r="AY5" s="65">
        <f>AG5+AX5</f>
        <v>20</v>
      </c>
      <c r="AZ5" s="68">
        <f>S5+AB5+AY5</f>
        <v>197</v>
      </c>
    </row>
    <row r="6" spans="1:52" ht="13.5">
      <c r="A6" s="64">
        <v>2</v>
      </c>
      <c r="B6" s="55" t="s">
        <v>178</v>
      </c>
      <c r="C6" s="174">
        <v>20986</v>
      </c>
      <c r="D6" s="55" t="s">
        <v>34</v>
      </c>
      <c r="E6" s="58" t="s">
        <v>29</v>
      </c>
      <c r="F6" s="58" t="s">
        <v>34</v>
      </c>
      <c r="G6" s="59">
        <v>16</v>
      </c>
      <c r="H6" s="59">
        <f>G6*6</f>
        <v>96</v>
      </c>
      <c r="I6" s="59"/>
      <c r="J6" s="59">
        <f>I6*6</f>
        <v>0</v>
      </c>
      <c r="K6" s="59">
        <v>22</v>
      </c>
      <c r="L6" s="59">
        <f>IF(K6&gt;4,K6*2+4,K6*3)</f>
        <v>48</v>
      </c>
      <c r="M6" s="59"/>
      <c r="N6" s="59">
        <f>IF(M6&gt;4,M6*2+4,M6*3)</f>
        <v>0</v>
      </c>
      <c r="O6" s="59">
        <v>5</v>
      </c>
      <c r="P6" s="59">
        <f>O6*2</f>
        <v>10</v>
      </c>
      <c r="Q6" s="59">
        <v>7</v>
      </c>
      <c r="R6" s="59">
        <f>Q6*3</f>
        <v>21</v>
      </c>
      <c r="S6" s="59">
        <f>H6+J6+L6+N6+P6+R6</f>
        <v>175</v>
      </c>
      <c r="T6" s="59"/>
      <c r="U6" s="59">
        <f>IF(T6=0,0,6)</f>
        <v>0</v>
      </c>
      <c r="V6" s="59"/>
      <c r="W6" s="59">
        <f>V6*4</f>
        <v>0</v>
      </c>
      <c r="X6" s="59"/>
      <c r="Y6" s="59">
        <f>X6*3</f>
        <v>0</v>
      </c>
      <c r="Z6" s="59"/>
      <c r="AA6" s="59">
        <f>IF(Z6=0,0,6)</f>
        <v>0</v>
      </c>
      <c r="AB6" s="59">
        <f>U6+W6+Y6+AA6</f>
        <v>0</v>
      </c>
      <c r="AC6" s="59"/>
      <c r="AD6" s="59"/>
      <c r="AE6" s="59"/>
      <c r="AF6" s="59">
        <v>1</v>
      </c>
      <c r="AG6" s="59">
        <f>AF6*12</f>
        <v>12</v>
      </c>
      <c r="AH6" s="59">
        <v>1</v>
      </c>
      <c r="AI6" s="59">
        <f>AH6*5</f>
        <v>5</v>
      </c>
      <c r="AJ6" s="59">
        <v>1</v>
      </c>
      <c r="AK6" s="59">
        <f>AJ6*3</f>
        <v>3</v>
      </c>
      <c r="AL6" s="59"/>
      <c r="AM6" s="59">
        <f>AL6*1</f>
        <v>0</v>
      </c>
      <c r="AN6" s="59"/>
      <c r="AO6" s="59">
        <f>AN6*5</f>
        <v>0</v>
      </c>
      <c r="AP6" s="59"/>
      <c r="AQ6" s="59">
        <f>AP6*5</f>
        <v>0</v>
      </c>
      <c r="AR6" s="59"/>
      <c r="AS6" s="59">
        <f>AR6*1</f>
        <v>0</v>
      </c>
      <c r="AT6" s="59"/>
      <c r="AU6" s="65">
        <f>AT6*0.5</f>
        <v>0</v>
      </c>
      <c r="AV6" s="59"/>
      <c r="AW6" s="65">
        <f>AV6*1</f>
        <v>0</v>
      </c>
      <c r="AX6" s="65">
        <f>IF(AI6+AK6+AM6+AO6+AQ6+AS6+AU6+AW6&gt;10,10,AI6+AK6+AM6+AO6+AQ6+AS6+AU6+AW6)</f>
        <v>8</v>
      </c>
      <c r="AY6" s="65">
        <f>AG6+AX6</f>
        <v>20</v>
      </c>
      <c r="AZ6" s="68">
        <f>S6+AB6+AY6</f>
        <v>195</v>
      </c>
    </row>
    <row r="7" spans="1:52" ht="13.5">
      <c r="A7" s="64">
        <v>3</v>
      </c>
      <c r="B7" s="55" t="s">
        <v>143</v>
      </c>
      <c r="C7" s="174">
        <v>20986</v>
      </c>
      <c r="D7" s="55" t="s">
        <v>34</v>
      </c>
      <c r="E7" s="58" t="s">
        <v>29</v>
      </c>
      <c r="F7" s="58" t="s">
        <v>34</v>
      </c>
      <c r="G7" s="59">
        <v>16</v>
      </c>
      <c r="H7" s="59">
        <f>G7*6</f>
        <v>96</v>
      </c>
      <c r="I7" s="59"/>
      <c r="J7" s="59">
        <f>I7*6</f>
        <v>0</v>
      </c>
      <c r="K7" s="59">
        <v>21</v>
      </c>
      <c r="L7" s="59">
        <f>IF(K7&gt;4,K7*2+4,K7*3)</f>
        <v>46</v>
      </c>
      <c r="M7" s="59"/>
      <c r="N7" s="59">
        <f>IF(M7&gt;4,M7*2+4,M7*3)</f>
        <v>0</v>
      </c>
      <c r="O7" s="59">
        <v>5</v>
      </c>
      <c r="P7" s="59">
        <f>O7*2</f>
        <v>10</v>
      </c>
      <c r="Q7" s="59">
        <v>7</v>
      </c>
      <c r="R7" s="59">
        <f>Q7*3</f>
        <v>21</v>
      </c>
      <c r="S7" s="59">
        <f>H7+J7+L7+N7+P7+R7</f>
        <v>173</v>
      </c>
      <c r="T7" s="59"/>
      <c r="U7" s="59">
        <f>IF(T7=0,0,6)</f>
        <v>0</v>
      </c>
      <c r="V7" s="59"/>
      <c r="W7" s="59">
        <f>V7*4</f>
        <v>0</v>
      </c>
      <c r="X7" s="59"/>
      <c r="Y7" s="59">
        <f>X7*3</f>
        <v>0</v>
      </c>
      <c r="Z7" s="59"/>
      <c r="AA7" s="59">
        <f>IF(Z7=0,0,6)</f>
        <v>0</v>
      </c>
      <c r="AB7" s="59">
        <f>U7+W7+Y7+AA7</f>
        <v>0</v>
      </c>
      <c r="AC7" s="59"/>
      <c r="AD7" s="59"/>
      <c r="AE7" s="59"/>
      <c r="AF7" s="59">
        <v>1</v>
      </c>
      <c r="AG7" s="59">
        <f>AF7*12</f>
        <v>12</v>
      </c>
      <c r="AH7" s="59">
        <v>2</v>
      </c>
      <c r="AI7" s="59">
        <f>AH7*5</f>
        <v>10</v>
      </c>
      <c r="AJ7" s="59">
        <v>1</v>
      </c>
      <c r="AK7" s="59">
        <f>AJ7*3</f>
        <v>3</v>
      </c>
      <c r="AL7" s="59"/>
      <c r="AM7" s="59">
        <f>AL7*1</f>
        <v>0</v>
      </c>
      <c r="AN7" s="59"/>
      <c r="AO7" s="59">
        <f>AN7*5</f>
        <v>0</v>
      </c>
      <c r="AP7" s="59"/>
      <c r="AQ7" s="59">
        <f>AP7*5</f>
        <v>0</v>
      </c>
      <c r="AR7" s="59"/>
      <c r="AS7" s="59">
        <f>AR7*1</f>
        <v>0</v>
      </c>
      <c r="AT7" s="59"/>
      <c r="AU7" s="65">
        <f>AT7*0.5</f>
        <v>0</v>
      </c>
      <c r="AV7" s="59"/>
      <c r="AW7" s="65">
        <f>AV7*1</f>
        <v>0</v>
      </c>
      <c r="AX7" s="65">
        <f>IF(AI7+AK7+AM7+AO7+AQ7+AS7+AU7+AW7&gt;10,10,AI7+AK7+AM7+AO7+AQ7+AS7+AU7+AW7)</f>
        <v>10</v>
      </c>
      <c r="AY7" s="65">
        <f>AG7+AX7</f>
        <v>22</v>
      </c>
      <c r="AZ7" s="68">
        <f>S7+AB7+AY7</f>
        <v>195</v>
      </c>
    </row>
    <row r="8" spans="1:52" ht="13.5">
      <c r="A8" s="64">
        <v>4</v>
      </c>
      <c r="B8" s="55" t="s">
        <v>141</v>
      </c>
      <c r="C8" s="174">
        <v>20815</v>
      </c>
      <c r="D8" s="55" t="s">
        <v>34</v>
      </c>
      <c r="E8" s="58" t="s">
        <v>29</v>
      </c>
      <c r="F8" s="58" t="s">
        <v>34</v>
      </c>
      <c r="G8" s="59">
        <v>16</v>
      </c>
      <c r="H8" s="59">
        <f>G8*6</f>
        <v>96</v>
      </c>
      <c r="I8" s="59"/>
      <c r="J8" s="59">
        <f>I8*6</f>
        <v>0</v>
      </c>
      <c r="K8" s="59">
        <v>20</v>
      </c>
      <c r="L8" s="59">
        <f>IF(K8&gt;4,K8*2+4,K8*3)</f>
        <v>44</v>
      </c>
      <c r="M8" s="59"/>
      <c r="N8" s="59">
        <f>IF(M8&gt;4,M8*2+4,M8*3)</f>
        <v>0</v>
      </c>
      <c r="O8" s="59">
        <v>5</v>
      </c>
      <c r="P8" s="59">
        <f>O8*2</f>
        <v>10</v>
      </c>
      <c r="Q8" s="59">
        <v>7</v>
      </c>
      <c r="R8" s="59">
        <f>Q8*3</f>
        <v>21</v>
      </c>
      <c r="S8" s="59">
        <f>H8+J8+L8+N8+P8+R8</f>
        <v>171</v>
      </c>
      <c r="T8" s="59"/>
      <c r="U8" s="59">
        <f>IF(T8=0,0,6)</f>
        <v>0</v>
      </c>
      <c r="V8" s="59"/>
      <c r="W8" s="59">
        <f>V8*4</f>
        <v>0</v>
      </c>
      <c r="X8" s="59"/>
      <c r="Y8" s="59">
        <f>X8*3</f>
        <v>0</v>
      </c>
      <c r="Z8" s="59"/>
      <c r="AA8" s="59">
        <f>IF(Z8=0,0,6)</f>
        <v>0</v>
      </c>
      <c r="AB8" s="59">
        <f>U8+W8+Y8+AA8</f>
        <v>0</v>
      </c>
      <c r="AC8" s="59"/>
      <c r="AD8" s="59"/>
      <c r="AE8" s="59"/>
      <c r="AF8" s="59">
        <v>1</v>
      </c>
      <c r="AG8" s="59">
        <f>AF8*12</f>
        <v>12</v>
      </c>
      <c r="AH8" s="59">
        <v>1</v>
      </c>
      <c r="AI8" s="59">
        <f>AH8*5</f>
        <v>5</v>
      </c>
      <c r="AJ8" s="59">
        <v>1</v>
      </c>
      <c r="AK8" s="59">
        <f>AJ8*3</f>
        <v>3</v>
      </c>
      <c r="AL8" s="59"/>
      <c r="AM8" s="59">
        <f>AL8*1</f>
        <v>0</v>
      </c>
      <c r="AN8" s="59">
        <v>1</v>
      </c>
      <c r="AO8" s="59">
        <f>AN8*5</f>
        <v>5</v>
      </c>
      <c r="AP8" s="59"/>
      <c r="AQ8" s="59">
        <f>AP8*5</f>
        <v>0</v>
      </c>
      <c r="AR8" s="59"/>
      <c r="AS8" s="59">
        <f>AR8*1</f>
        <v>0</v>
      </c>
      <c r="AT8" s="59"/>
      <c r="AU8" s="65">
        <f>AT8*0.5</f>
        <v>0</v>
      </c>
      <c r="AV8" s="59"/>
      <c r="AW8" s="65">
        <f>AV8*1</f>
        <v>0</v>
      </c>
      <c r="AX8" s="65">
        <f>IF(AI8+AK8+AM8+AO8+AQ8+AS8+AU8+AW8&gt;10,10,AI8+AK8+AM8+AO8+AQ8+AS8+AU8+AW8)</f>
        <v>10</v>
      </c>
      <c r="AY8" s="65">
        <f>AG8+AX8</f>
        <v>22</v>
      </c>
      <c r="AZ8" s="68">
        <f>S8+AB8+AY8</f>
        <v>193</v>
      </c>
    </row>
    <row r="9" spans="1:52" ht="13.5">
      <c r="A9" s="64">
        <v>5</v>
      </c>
      <c r="B9" s="55" t="s">
        <v>171</v>
      </c>
      <c r="C9" s="174">
        <v>22375</v>
      </c>
      <c r="D9" s="55" t="s">
        <v>57</v>
      </c>
      <c r="E9" s="58" t="s">
        <v>29</v>
      </c>
      <c r="F9" s="58" t="s">
        <v>34</v>
      </c>
      <c r="G9" s="59">
        <v>16</v>
      </c>
      <c r="H9" s="59">
        <f>G9*6</f>
        <v>96</v>
      </c>
      <c r="I9" s="59"/>
      <c r="J9" s="59">
        <f>I9*6</f>
        <v>0</v>
      </c>
      <c r="K9" s="59">
        <v>22</v>
      </c>
      <c r="L9" s="59">
        <f>IF(K9&gt;4,K9*2+4,K9*3)</f>
        <v>48</v>
      </c>
      <c r="M9" s="59"/>
      <c r="N9" s="59">
        <f>IF(M9&gt;4,M9*2+4,M9*3)</f>
        <v>0</v>
      </c>
      <c r="O9" s="59">
        <v>5</v>
      </c>
      <c r="P9" s="59">
        <f>O9*2</f>
        <v>10</v>
      </c>
      <c r="Q9" s="59">
        <v>7</v>
      </c>
      <c r="R9" s="59">
        <f>Q9*3</f>
        <v>21</v>
      </c>
      <c r="S9" s="59">
        <f>H9+J9+L9+N9+P9+R9</f>
        <v>175</v>
      </c>
      <c r="T9" s="59"/>
      <c r="U9" s="59">
        <f>IF(T9=0,0,6)</f>
        <v>0</v>
      </c>
      <c r="V9" s="59"/>
      <c r="W9" s="59">
        <f>V9*4</f>
        <v>0</v>
      </c>
      <c r="X9" s="59"/>
      <c r="Y9" s="59">
        <f>X9*3</f>
        <v>0</v>
      </c>
      <c r="Z9" s="59"/>
      <c r="AA9" s="59">
        <f>IF(Z9=0,0,6)</f>
        <v>0</v>
      </c>
      <c r="AB9" s="59">
        <f>U9+W9+Y9+AA9</f>
        <v>0</v>
      </c>
      <c r="AC9" s="59" t="s">
        <v>68</v>
      </c>
      <c r="AD9" s="59"/>
      <c r="AE9" s="59"/>
      <c r="AF9" s="59">
        <v>1</v>
      </c>
      <c r="AG9" s="59">
        <f>AF9*12</f>
        <v>12</v>
      </c>
      <c r="AH9" s="59">
        <v>1</v>
      </c>
      <c r="AI9" s="59">
        <f>AH9*5</f>
        <v>5</v>
      </c>
      <c r="AJ9" s="59"/>
      <c r="AK9" s="59">
        <f>AJ9*3</f>
        <v>0</v>
      </c>
      <c r="AL9" s="59"/>
      <c r="AM9" s="59">
        <f>AL9*1</f>
        <v>0</v>
      </c>
      <c r="AN9" s="59"/>
      <c r="AO9" s="59">
        <f>AN9*5</f>
        <v>0</v>
      </c>
      <c r="AP9" s="59"/>
      <c r="AQ9" s="59">
        <f>AP9*5</f>
        <v>0</v>
      </c>
      <c r="AR9" s="59"/>
      <c r="AS9" s="59">
        <f>AR9*1</f>
        <v>0</v>
      </c>
      <c r="AT9" s="59"/>
      <c r="AU9" s="65">
        <f>AT9*0.5</f>
        <v>0</v>
      </c>
      <c r="AV9" s="59"/>
      <c r="AW9" s="65">
        <f>AV9*1</f>
        <v>0</v>
      </c>
      <c r="AX9" s="65">
        <f>IF(AI9+AK9+AM9+AO9+AQ9+AS9+AU9+AW9&gt;10,10,AI9+AK9+AM9+AO9+AQ9+AS9+AU9+AW9)</f>
        <v>5</v>
      </c>
      <c r="AY9" s="65">
        <f>AG9+AX9</f>
        <v>17</v>
      </c>
      <c r="AZ9" s="68">
        <f>S9+AB9+AY9</f>
        <v>192</v>
      </c>
    </row>
    <row r="10" spans="1:52" ht="13.5">
      <c r="A10" s="64">
        <v>6</v>
      </c>
      <c r="B10" s="55" t="s">
        <v>220</v>
      </c>
      <c r="C10" s="174">
        <v>22658</v>
      </c>
      <c r="D10" s="55" t="s">
        <v>34</v>
      </c>
      <c r="E10" s="58" t="s">
        <v>29</v>
      </c>
      <c r="F10" s="58" t="s">
        <v>34</v>
      </c>
      <c r="G10" s="59">
        <v>16</v>
      </c>
      <c r="H10" s="59">
        <f>G10*6</f>
        <v>96</v>
      </c>
      <c r="I10" s="59"/>
      <c r="J10" s="59">
        <f>I10*6</f>
        <v>0</v>
      </c>
      <c r="K10" s="59">
        <v>24</v>
      </c>
      <c r="L10" s="59">
        <f>IF(K10&gt;4,K10*2+4,K10*3)</f>
        <v>52</v>
      </c>
      <c r="M10" s="59"/>
      <c r="N10" s="59">
        <f>IF(M10&gt;4,M10*2+4,M10*3)</f>
        <v>0</v>
      </c>
      <c r="O10" s="59">
        <v>5</v>
      </c>
      <c r="P10" s="59">
        <f>O10*2</f>
        <v>10</v>
      </c>
      <c r="Q10" s="59">
        <v>7</v>
      </c>
      <c r="R10" s="59">
        <f>Q10*3</f>
        <v>21</v>
      </c>
      <c r="S10" s="59">
        <f>H10+J10+L10+N10+P10+R10</f>
        <v>179</v>
      </c>
      <c r="T10" s="59"/>
      <c r="U10" s="59">
        <f>IF(T10=0,0,6)</f>
        <v>0</v>
      </c>
      <c r="V10" s="59"/>
      <c r="W10" s="59">
        <f>V10*4</f>
        <v>0</v>
      </c>
      <c r="X10" s="59"/>
      <c r="Y10" s="59">
        <f>X10*3</f>
        <v>0</v>
      </c>
      <c r="Z10" s="59"/>
      <c r="AA10" s="59">
        <f>IF(Z10=0,0,6)</f>
        <v>0</v>
      </c>
      <c r="AB10" s="59">
        <f>U10+W10+Y10+AA10</f>
        <v>0</v>
      </c>
      <c r="AC10" s="59"/>
      <c r="AD10" s="59"/>
      <c r="AE10" s="59"/>
      <c r="AF10" s="59">
        <v>1</v>
      </c>
      <c r="AG10" s="59">
        <f>AF10*12</f>
        <v>12</v>
      </c>
      <c r="AH10" s="59"/>
      <c r="AI10" s="59">
        <f>AH10*5</f>
        <v>0</v>
      </c>
      <c r="AJ10" s="59"/>
      <c r="AK10" s="59">
        <f>AJ10*3</f>
        <v>0</v>
      </c>
      <c r="AL10" s="59"/>
      <c r="AM10" s="59">
        <f>AL10*1</f>
        <v>0</v>
      </c>
      <c r="AN10" s="59"/>
      <c r="AO10" s="59">
        <f>AN10*5</f>
        <v>0</v>
      </c>
      <c r="AP10" s="59"/>
      <c r="AQ10" s="59">
        <f>AP10*5</f>
        <v>0</v>
      </c>
      <c r="AR10" s="59"/>
      <c r="AS10" s="59">
        <f>AR10*1</f>
        <v>0</v>
      </c>
      <c r="AT10" s="59"/>
      <c r="AU10" s="65">
        <f>AT10*0.5</f>
        <v>0</v>
      </c>
      <c r="AV10" s="59"/>
      <c r="AW10" s="65">
        <f>AV10*1</f>
        <v>0</v>
      </c>
      <c r="AX10" s="65">
        <f>IF(AI10+AK10+AM10+AO10+AQ10+AS10+AU10+AW10&gt;10,10,AI10+AK10+AM10+AO10+AQ10+AS10+AU10+AW10)</f>
        <v>0</v>
      </c>
      <c r="AY10" s="65">
        <f>AG10+AX10</f>
        <v>12</v>
      </c>
      <c r="AZ10" s="68">
        <f>S10+AB10+AY10</f>
        <v>191</v>
      </c>
    </row>
    <row r="11" spans="1:52" ht="13.5">
      <c r="A11" s="64">
        <v>7</v>
      </c>
      <c r="B11" s="55" t="s">
        <v>173</v>
      </c>
      <c r="C11" s="174">
        <v>20668</v>
      </c>
      <c r="D11" s="55" t="s">
        <v>34</v>
      </c>
      <c r="E11" s="58" t="s">
        <v>29</v>
      </c>
      <c r="F11" s="58" t="s">
        <v>34</v>
      </c>
      <c r="G11" s="59">
        <v>16</v>
      </c>
      <c r="H11" s="59">
        <f>G11*6</f>
        <v>96</v>
      </c>
      <c r="I11" s="59"/>
      <c r="J11" s="59">
        <f>I11*6</f>
        <v>0</v>
      </c>
      <c r="K11" s="59">
        <v>21</v>
      </c>
      <c r="L11" s="59">
        <f>IF(K11&gt;4,K11*2+4,K11*3)</f>
        <v>46</v>
      </c>
      <c r="M11" s="59"/>
      <c r="N11" s="59">
        <f>IF(M11&gt;4,M11*2+4,M11*3)</f>
        <v>0</v>
      </c>
      <c r="O11" s="59">
        <v>5</v>
      </c>
      <c r="P11" s="59">
        <f>O11*2</f>
        <v>10</v>
      </c>
      <c r="Q11" s="59">
        <v>7</v>
      </c>
      <c r="R11" s="59">
        <f>Q11*3</f>
        <v>21</v>
      </c>
      <c r="S11" s="59">
        <f>H11+J11+L11+N11+P11+R11</f>
        <v>173</v>
      </c>
      <c r="T11" s="59"/>
      <c r="U11" s="59">
        <f>IF(T11=0,0,6)</f>
        <v>0</v>
      </c>
      <c r="V11" s="59"/>
      <c r="W11" s="59">
        <f>V11*4</f>
        <v>0</v>
      </c>
      <c r="X11" s="59"/>
      <c r="Y11" s="59">
        <f>X11*3</f>
        <v>0</v>
      </c>
      <c r="Z11" s="59"/>
      <c r="AA11" s="59">
        <f>IF(Z11=0,0,6)</f>
        <v>0</v>
      </c>
      <c r="AB11" s="59">
        <f>U11+W11+Y11+AA11</f>
        <v>0</v>
      </c>
      <c r="AC11" s="59"/>
      <c r="AD11" s="59"/>
      <c r="AE11" s="59"/>
      <c r="AF11" s="59">
        <v>1</v>
      </c>
      <c r="AG11" s="59">
        <f>AF11*12</f>
        <v>12</v>
      </c>
      <c r="AH11" s="59"/>
      <c r="AI11" s="59">
        <f>AH11*5</f>
        <v>0</v>
      </c>
      <c r="AJ11" s="59"/>
      <c r="AK11" s="59">
        <f>AJ11*3</f>
        <v>0</v>
      </c>
      <c r="AL11" s="59"/>
      <c r="AM11" s="59">
        <f>AL11*1</f>
        <v>0</v>
      </c>
      <c r="AN11" s="59">
        <v>1</v>
      </c>
      <c r="AO11" s="59">
        <f>AN11*5</f>
        <v>5</v>
      </c>
      <c r="AP11" s="59"/>
      <c r="AQ11" s="59">
        <f>AP11*5</f>
        <v>0</v>
      </c>
      <c r="AR11" s="59"/>
      <c r="AS11" s="59">
        <f>AR11*1</f>
        <v>0</v>
      </c>
      <c r="AT11" s="59"/>
      <c r="AU11" s="65">
        <f>AT11*0.5</f>
        <v>0</v>
      </c>
      <c r="AV11" s="59"/>
      <c r="AW11" s="65">
        <f>AV11*1</f>
        <v>0</v>
      </c>
      <c r="AX11" s="65">
        <f>IF(AI11+AK11+AM11+AO11+AQ11+AS11+AU11+AW11&gt;10,10,AI11+AK11+AM11+AO11+AQ11+AS11+AU11+AW11)</f>
        <v>5</v>
      </c>
      <c r="AY11" s="65">
        <f>AG11+AX11</f>
        <v>17</v>
      </c>
      <c r="AZ11" s="68">
        <f>S11+AB11+AY11</f>
        <v>190</v>
      </c>
    </row>
    <row r="12" spans="1:52" ht="13.5">
      <c r="A12" s="64">
        <v>8</v>
      </c>
      <c r="B12" s="55" t="s">
        <v>179</v>
      </c>
      <c r="C12" s="174">
        <v>20824</v>
      </c>
      <c r="D12" s="55" t="s">
        <v>34</v>
      </c>
      <c r="E12" s="58" t="s">
        <v>29</v>
      </c>
      <c r="F12" s="58" t="s">
        <v>34</v>
      </c>
      <c r="G12" s="59">
        <v>16</v>
      </c>
      <c r="H12" s="59">
        <f>G12*6</f>
        <v>96</v>
      </c>
      <c r="I12" s="59"/>
      <c r="J12" s="59">
        <f>I12*6</f>
        <v>0</v>
      </c>
      <c r="K12" s="59">
        <v>21</v>
      </c>
      <c r="L12" s="59">
        <f>IF(K12&gt;4,K12*2+4,K12*3)</f>
        <v>46</v>
      </c>
      <c r="M12" s="59"/>
      <c r="N12" s="59">
        <f>IF(M12&gt;4,M12*2+4,M12*3)</f>
        <v>0</v>
      </c>
      <c r="O12" s="59">
        <v>5</v>
      </c>
      <c r="P12" s="59">
        <f>O12*2</f>
        <v>10</v>
      </c>
      <c r="Q12" s="59">
        <v>7</v>
      </c>
      <c r="R12" s="59">
        <f>Q12*3</f>
        <v>21</v>
      </c>
      <c r="S12" s="59">
        <f>H12+J12+L12+N12+P12+R12</f>
        <v>173</v>
      </c>
      <c r="T12" s="59"/>
      <c r="U12" s="59">
        <f>IF(T12=0,0,6)</f>
        <v>0</v>
      </c>
      <c r="V12" s="59"/>
      <c r="W12" s="59">
        <f>V12*4</f>
        <v>0</v>
      </c>
      <c r="X12" s="59"/>
      <c r="Y12" s="59">
        <f>X12*3</f>
        <v>0</v>
      </c>
      <c r="Z12" s="59"/>
      <c r="AA12" s="59">
        <f>IF(Z12=0,0,6)</f>
        <v>0</v>
      </c>
      <c r="AB12" s="59">
        <f>U12+W12+Y12+AA12</f>
        <v>0</v>
      </c>
      <c r="AC12" s="59"/>
      <c r="AD12" s="59"/>
      <c r="AE12" s="59"/>
      <c r="AF12" s="59">
        <v>1</v>
      </c>
      <c r="AG12" s="59">
        <f>AF12*12</f>
        <v>12</v>
      </c>
      <c r="AH12" s="59"/>
      <c r="AI12" s="59">
        <f>AH12*5</f>
        <v>0</v>
      </c>
      <c r="AJ12" s="59"/>
      <c r="AK12" s="59">
        <f>AJ12*3</f>
        <v>0</v>
      </c>
      <c r="AL12" s="59"/>
      <c r="AM12" s="59">
        <f>AL12*1</f>
        <v>0</v>
      </c>
      <c r="AN12" s="59">
        <v>1</v>
      </c>
      <c r="AO12" s="59">
        <f>AN12*5</f>
        <v>5</v>
      </c>
      <c r="AP12" s="59"/>
      <c r="AQ12" s="59">
        <f>AP12*5</f>
        <v>0</v>
      </c>
      <c r="AR12" s="59"/>
      <c r="AS12" s="59">
        <f>AR12*1</f>
        <v>0</v>
      </c>
      <c r="AT12" s="59"/>
      <c r="AU12" s="65">
        <f>AT12*0.5</f>
        <v>0</v>
      </c>
      <c r="AV12" s="59"/>
      <c r="AW12" s="65">
        <f>AV12*1</f>
        <v>0</v>
      </c>
      <c r="AX12" s="65">
        <f>IF(AI12+AK12+AM12+AO12+AQ12+AS12+AU12+AW12&gt;10,10,AI12+AK12+AM12+AO12+AQ12+AS12+AU12+AW12)</f>
        <v>5</v>
      </c>
      <c r="AY12" s="65">
        <f>AG12+AX12</f>
        <v>17</v>
      </c>
      <c r="AZ12" s="68">
        <f>S12+AB12+AY12</f>
        <v>190</v>
      </c>
    </row>
    <row r="13" spans="1:52" ht="13.5">
      <c r="A13" s="64">
        <v>9</v>
      </c>
      <c r="B13" s="55" t="s">
        <v>168</v>
      </c>
      <c r="C13" s="174">
        <v>22848</v>
      </c>
      <c r="D13" s="55" t="s">
        <v>34</v>
      </c>
      <c r="E13" s="58" t="s">
        <v>29</v>
      </c>
      <c r="F13" s="58" t="s">
        <v>34</v>
      </c>
      <c r="G13" s="59">
        <v>16</v>
      </c>
      <c r="H13" s="59">
        <f>G13*6</f>
        <v>96</v>
      </c>
      <c r="I13" s="59"/>
      <c r="J13" s="59">
        <f>I13*6</f>
        <v>0</v>
      </c>
      <c r="K13" s="59">
        <v>18</v>
      </c>
      <c r="L13" s="59">
        <f>IF(K13&gt;4,K13*2+4,K13*3)</f>
        <v>40</v>
      </c>
      <c r="M13" s="59"/>
      <c r="N13" s="59">
        <f>IF(M13&gt;4,M13*2+4,M13*3)</f>
        <v>0</v>
      </c>
      <c r="O13" s="59">
        <v>5</v>
      </c>
      <c r="P13" s="59">
        <f>O13*2</f>
        <v>10</v>
      </c>
      <c r="Q13" s="59">
        <v>7</v>
      </c>
      <c r="R13" s="59">
        <f>Q13*3</f>
        <v>21</v>
      </c>
      <c r="S13" s="59">
        <f>H13+J13+L13+N13+P13+R13</f>
        <v>167</v>
      </c>
      <c r="T13" s="59"/>
      <c r="U13" s="59">
        <f>IF(T13=0,0,6)</f>
        <v>0</v>
      </c>
      <c r="V13" s="59"/>
      <c r="W13" s="59">
        <f>V13*4</f>
        <v>0</v>
      </c>
      <c r="X13" s="59"/>
      <c r="Y13" s="59">
        <f>X13*3</f>
        <v>0</v>
      </c>
      <c r="Z13" s="59"/>
      <c r="AA13" s="59">
        <f>IF(Z13=0,0,6)</f>
        <v>0</v>
      </c>
      <c r="AB13" s="59">
        <f>U13+W13+Y13+AA13</f>
        <v>0</v>
      </c>
      <c r="AC13" s="59"/>
      <c r="AD13" s="59"/>
      <c r="AE13" s="59"/>
      <c r="AF13" s="59">
        <v>1</v>
      </c>
      <c r="AG13" s="59">
        <f>AF13*12</f>
        <v>12</v>
      </c>
      <c r="AH13" s="59">
        <v>1</v>
      </c>
      <c r="AI13" s="59">
        <f>AH13*5</f>
        <v>5</v>
      </c>
      <c r="AJ13" s="59">
        <v>1</v>
      </c>
      <c r="AK13" s="59">
        <f>AJ13*3</f>
        <v>3</v>
      </c>
      <c r="AL13" s="59"/>
      <c r="AM13" s="59">
        <f>AL13*1</f>
        <v>0</v>
      </c>
      <c r="AN13" s="59"/>
      <c r="AO13" s="59">
        <f>AN13*5</f>
        <v>0</v>
      </c>
      <c r="AP13" s="59"/>
      <c r="AQ13" s="59">
        <f>AP13*5</f>
        <v>0</v>
      </c>
      <c r="AR13" s="59"/>
      <c r="AS13" s="59">
        <f>AR13*1</f>
        <v>0</v>
      </c>
      <c r="AT13" s="59"/>
      <c r="AU13" s="65">
        <f>AT13*0.5</f>
        <v>0</v>
      </c>
      <c r="AV13" s="59"/>
      <c r="AW13" s="65">
        <f>AV13*1</f>
        <v>0</v>
      </c>
      <c r="AX13" s="65">
        <f>IF(AI13+AK13+AM13+AO13+AQ13+AS13+AU13+AW13&gt;10,10,AI13+AK13+AM13+AO13+AQ13+AS13+AU13+AW13)</f>
        <v>8</v>
      </c>
      <c r="AY13" s="65">
        <f>AG13+AX13</f>
        <v>20</v>
      </c>
      <c r="AZ13" s="68">
        <f>S13+AB13+AY13</f>
        <v>187</v>
      </c>
    </row>
    <row r="14" spans="1:52" ht="13.5">
      <c r="A14" s="64">
        <v>10</v>
      </c>
      <c r="B14" s="55" t="s">
        <v>169</v>
      </c>
      <c r="C14" s="174">
        <v>23026</v>
      </c>
      <c r="D14" s="55" t="s">
        <v>34</v>
      </c>
      <c r="E14" s="58" t="s">
        <v>29</v>
      </c>
      <c r="F14" s="58" t="s">
        <v>34</v>
      </c>
      <c r="G14" s="59">
        <v>16</v>
      </c>
      <c r="H14" s="59">
        <f>G14*6</f>
        <v>96</v>
      </c>
      <c r="I14" s="59"/>
      <c r="J14" s="59">
        <f>I14*6</f>
        <v>0</v>
      </c>
      <c r="K14" s="59">
        <v>22</v>
      </c>
      <c r="L14" s="59">
        <f>IF(K14&gt;4,K14*2+4,K14*3)</f>
        <v>48</v>
      </c>
      <c r="M14" s="59"/>
      <c r="N14" s="59">
        <f>IF(M14&gt;4,M14*2+4,M14*3)</f>
        <v>0</v>
      </c>
      <c r="O14" s="59">
        <v>5</v>
      </c>
      <c r="P14" s="59">
        <f>O14*2</f>
        <v>10</v>
      </c>
      <c r="Q14" s="59">
        <v>7</v>
      </c>
      <c r="R14" s="59">
        <f>Q14*3</f>
        <v>21</v>
      </c>
      <c r="S14" s="59">
        <f>H14+J14+L14+N14+P14+R14</f>
        <v>175</v>
      </c>
      <c r="T14" s="59"/>
      <c r="U14" s="59">
        <f>IF(T14=0,0,6)</f>
        <v>0</v>
      </c>
      <c r="V14" s="59"/>
      <c r="W14" s="59">
        <f>V14*4</f>
        <v>0</v>
      </c>
      <c r="X14" s="59"/>
      <c r="Y14" s="59">
        <f>X14*3</f>
        <v>0</v>
      </c>
      <c r="Z14" s="59"/>
      <c r="AA14" s="59">
        <f>IF(Z14=0,0,6)</f>
        <v>0</v>
      </c>
      <c r="AB14" s="59">
        <f>U14+W14+Y14+AA14</f>
        <v>0</v>
      </c>
      <c r="AC14" s="59"/>
      <c r="AD14" s="59"/>
      <c r="AE14" s="59"/>
      <c r="AF14" s="59">
        <v>1</v>
      </c>
      <c r="AG14" s="59">
        <f>AF14*12</f>
        <v>12</v>
      </c>
      <c r="AH14" s="59"/>
      <c r="AI14" s="59">
        <f>AH14*5</f>
        <v>0</v>
      </c>
      <c r="AJ14" s="59"/>
      <c r="AK14" s="59">
        <f>AJ14*3</f>
        <v>0</v>
      </c>
      <c r="AL14" s="59"/>
      <c r="AM14" s="59">
        <f>AL14*1</f>
        <v>0</v>
      </c>
      <c r="AN14" s="59"/>
      <c r="AO14" s="59">
        <f>AN14*5</f>
        <v>0</v>
      </c>
      <c r="AP14" s="59"/>
      <c r="AQ14" s="59">
        <f>AP14*5</f>
        <v>0</v>
      </c>
      <c r="AR14" s="59"/>
      <c r="AS14" s="59">
        <f>AR14*1</f>
        <v>0</v>
      </c>
      <c r="AT14" s="59"/>
      <c r="AU14" s="65">
        <f>AT14*0.5</f>
        <v>0</v>
      </c>
      <c r="AV14" s="59"/>
      <c r="AW14" s="65">
        <f>AV14*1</f>
        <v>0</v>
      </c>
      <c r="AX14" s="65">
        <f>IF(AI14+AK14+AM14+AO14+AQ14+AS14+AU14+AW14&gt;10,10,AI14+AK14+AM14+AO14+AQ14+AS14+AU14+AW14)</f>
        <v>0</v>
      </c>
      <c r="AY14" s="65">
        <f>AG14+AX14</f>
        <v>12</v>
      </c>
      <c r="AZ14" s="68">
        <f>S14+AB14+AY14</f>
        <v>187</v>
      </c>
    </row>
    <row r="15" spans="1:52" ht="13.5">
      <c r="A15" s="64">
        <v>11</v>
      </c>
      <c r="B15" s="55" t="s">
        <v>139</v>
      </c>
      <c r="C15" s="174">
        <v>21055</v>
      </c>
      <c r="D15" s="55" t="s">
        <v>34</v>
      </c>
      <c r="E15" s="58" t="s">
        <v>29</v>
      </c>
      <c r="F15" s="58" t="s">
        <v>34</v>
      </c>
      <c r="G15" s="59">
        <v>16</v>
      </c>
      <c r="H15" s="59">
        <f>G15*6</f>
        <v>96</v>
      </c>
      <c r="I15" s="59"/>
      <c r="J15" s="59">
        <f>I15*6</f>
        <v>0</v>
      </c>
      <c r="K15" s="59">
        <v>21</v>
      </c>
      <c r="L15" s="59">
        <f>IF(K15&gt;4,K15*2+4,K15*3)</f>
        <v>46</v>
      </c>
      <c r="M15" s="59"/>
      <c r="N15" s="59">
        <f>IF(M15&gt;4,M15*2+4,M15*3)</f>
        <v>0</v>
      </c>
      <c r="O15" s="59">
        <v>5</v>
      </c>
      <c r="P15" s="59">
        <f>O15*2</f>
        <v>10</v>
      </c>
      <c r="Q15" s="59">
        <v>7</v>
      </c>
      <c r="R15" s="59">
        <f>Q15*3</f>
        <v>21</v>
      </c>
      <c r="S15" s="59">
        <f>H15+J15+L15+N15+P15+R15</f>
        <v>173</v>
      </c>
      <c r="T15" s="59"/>
      <c r="U15" s="59">
        <f>IF(T15=0,0,6)</f>
        <v>0</v>
      </c>
      <c r="V15" s="59"/>
      <c r="W15" s="59">
        <f>V15*4</f>
        <v>0</v>
      </c>
      <c r="X15" s="59"/>
      <c r="Y15" s="59">
        <f>X15*3</f>
        <v>0</v>
      </c>
      <c r="Z15" s="59"/>
      <c r="AA15" s="59">
        <f>IF(Z15=0,0,6)</f>
        <v>0</v>
      </c>
      <c r="AB15" s="59">
        <f>U15+W15+Y15+AA15</f>
        <v>0</v>
      </c>
      <c r="AC15" s="59"/>
      <c r="AD15" s="59"/>
      <c r="AE15" s="59"/>
      <c r="AF15" s="59">
        <v>1</v>
      </c>
      <c r="AG15" s="59">
        <f>AF15*12</f>
        <v>12</v>
      </c>
      <c r="AH15" s="59"/>
      <c r="AI15" s="59">
        <f>AH15*5</f>
        <v>0</v>
      </c>
      <c r="AJ15" s="59"/>
      <c r="AK15" s="59">
        <f>AJ15*3</f>
        <v>0</v>
      </c>
      <c r="AL15" s="59"/>
      <c r="AM15" s="59">
        <f>AL15*1</f>
        <v>0</v>
      </c>
      <c r="AN15" s="59"/>
      <c r="AO15" s="59">
        <f>AN15*5</f>
        <v>0</v>
      </c>
      <c r="AP15" s="59"/>
      <c r="AQ15" s="59">
        <f>AP15*5</f>
        <v>0</v>
      </c>
      <c r="AR15" s="59"/>
      <c r="AS15" s="59">
        <f>AR15*1</f>
        <v>0</v>
      </c>
      <c r="AT15" s="59"/>
      <c r="AU15" s="65">
        <f>AT15*0.5</f>
        <v>0</v>
      </c>
      <c r="AV15" s="59"/>
      <c r="AW15" s="65">
        <f>AV15*1</f>
        <v>0</v>
      </c>
      <c r="AX15" s="65">
        <f>IF(AI15+AK15+AM15+AO15+AQ15+AS15+AU15+AW15&gt;10,10,AI15+AK15+AM15+AO15+AQ15+AS15+AU15+AW15)</f>
        <v>0</v>
      </c>
      <c r="AY15" s="65">
        <f>AG15+AX15</f>
        <v>12</v>
      </c>
      <c r="AZ15" s="68">
        <f>S15+AB15+AY15</f>
        <v>185</v>
      </c>
    </row>
    <row r="16" spans="1:52" ht="13.5">
      <c r="A16" s="64">
        <v>12</v>
      </c>
      <c r="B16" s="55" t="s">
        <v>174</v>
      </c>
      <c r="C16" s="174">
        <v>22288</v>
      </c>
      <c r="D16" s="55" t="s">
        <v>34</v>
      </c>
      <c r="E16" s="58" t="s">
        <v>29</v>
      </c>
      <c r="F16" s="58" t="s">
        <v>34</v>
      </c>
      <c r="G16" s="59">
        <v>16</v>
      </c>
      <c r="H16" s="59">
        <f>G16*6</f>
        <v>96</v>
      </c>
      <c r="I16" s="59"/>
      <c r="J16" s="59">
        <f>I16*6</f>
        <v>0</v>
      </c>
      <c r="K16" s="59">
        <v>21</v>
      </c>
      <c r="L16" s="59">
        <f>IF(K16&gt;4,K16*2+4,K16*3)</f>
        <v>46</v>
      </c>
      <c r="M16" s="59"/>
      <c r="N16" s="59">
        <f>IF(M16&gt;4,M16*2+4,M16*3)</f>
        <v>0</v>
      </c>
      <c r="O16" s="59">
        <v>5</v>
      </c>
      <c r="P16" s="59">
        <f>O16*2</f>
        <v>10</v>
      </c>
      <c r="Q16" s="59">
        <v>7</v>
      </c>
      <c r="R16" s="59">
        <f>Q16*3</f>
        <v>21</v>
      </c>
      <c r="S16" s="59">
        <f>H16+J16+L16+N16+P16+R16</f>
        <v>173</v>
      </c>
      <c r="T16" s="59"/>
      <c r="U16" s="59">
        <f>IF(T16=0,0,6)</f>
        <v>0</v>
      </c>
      <c r="V16" s="59"/>
      <c r="W16" s="59">
        <f>V16*4</f>
        <v>0</v>
      </c>
      <c r="X16" s="59"/>
      <c r="Y16" s="59">
        <f>X16*3</f>
        <v>0</v>
      </c>
      <c r="Z16" s="59"/>
      <c r="AA16" s="59">
        <f>IF(Z16=0,0,6)</f>
        <v>0</v>
      </c>
      <c r="AB16" s="59">
        <f>U16+W16+Y16+AA16</f>
        <v>0</v>
      </c>
      <c r="AC16" s="59"/>
      <c r="AD16" s="59"/>
      <c r="AE16" s="59"/>
      <c r="AF16" s="59">
        <v>1</v>
      </c>
      <c r="AG16" s="59">
        <f>AF16*12</f>
        <v>12</v>
      </c>
      <c r="AH16" s="59"/>
      <c r="AI16" s="59">
        <f>AH16*5</f>
        <v>0</v>
      </c>
      <c r="AJ16" s="59"/>
      <c r="AK16" s="59">
        <f>AJ16*3</f>
        <v>0</v>
      </c>
      <c r="AL16" s="59"/>
      <c r="AM16" s="59">
        <f>AL16*1</f>
        <v>0</v>
      </c>
      <c r="AN16" s="59"/>
      <c r="AO16" s="59">
        <f>AN16*5</f>
        <v>0</v>
      </c>
      <c r="AP16" s="59"/>
      <c r="AQ16" s="59">
        <f>AP16*5</f>
        <v>0</v>
      </c>
      <c r="AR16" s="59"/>
      <c r="AS16" s="59">
        <f>AR16*1</f>
        <v>0</v>
      </c>
      <c r="AT16" s="59"/>
      <c r="AU16" s="65">
        <f>AT16*0.5</f>
        <v>0</v>
      </c>
      <c r="AV16" s="59"/>
      <c r="AW16" s="65">
        <f>AV16*1</f>
        <v>0</v>
      </c>
      <c r="AX16" s="65">
        <f>IF(AI16+AK16+AM16+AO16+AQ16+AS16+AU16+AW16&gt;10,10,AI16+AK16+AM16+AO16+AQ16+AS16+AU16+AW16)</f>
        <v>0</v>
      </c>
      <c r="AY16" s="65">
        <f>AG16+AX16</f>
        <v>12</v>
      </c>
      <c r="AZ16" s="68">
        <f>S16+AB16+AY16</f>
        <v>185</v>
      </c>
    </row>
    <row r="17" spans="1:52" ht="13.5">
      <c r="A17" s="64">
        <v>13</v>
      </c>
      <c r="B17" s="55" t="s">
        <v>301</v>
      </c>
      <c r="C17" s="174">
        <v>23258</v>
      </c>
      <c r="D17" s="55" t="s">
        <v>34</v>
      </c>
      <c r="E17" s="58" t="s">
        <v>29</v>
      </c>
      <c r="F17" s="58" t="s">
        <v>34</v>
      </c>
      <c r="G17" s="59">
        <v>16</v>
      </c>
      <c r="H17" s="59">
        <f>G17*6</f>
        <v>96</v>
      </c>
      <c r="I17" s="59"/>
      <c r="J17" s="59">
        <f>I17*6</f>
        <v>0</v>
      </c>
      <c r="K17" s="59">
        <v>21</v>
      </c>
      <c r="L17" s="59">
        <f>IF(K17&gt;4,K17*2+4,K17*3)</f>
        <v>46</v>
      </c>
      <c r="M17" s="59"/>
      <c r="N17" s="59">
        <f>IF(M17&gt;4,M17*2+4,M17*3)</f>
        <v>0</v>
      </c>
      <c r="O17" s="59">
        <v>5</v>
      </c>
      <c r="P17" s="59">
        <f>O17*2</f>
        <v>10</v>
      </c>
      <c r="Q17" s="59">
        <v>7</v>
      </c>
      <c r="R17" s="59">
        <f>Q17*3</f>
        <v>21</v>
      </c>
      <c r="S17" s="59">
        <f>H17+J17+L17+N17+P17+R17</f>
        <v>173</v>
      </c>
      <c r="T17" s="59"/>
      <c r="U17" s="59">
        <f>IF(T17=0,0,6)</f>
        <v>0</v>
      </c>
      <c r="V17" s="59"/>
      <c r="W17" s="59">
        <f>V17*4</f>
        <v>0</v>
      </c>
      <c r="X17" s="59"/>
      <c r="Y17" s="59">
        <f>X17*3</f>
        <v>0</v>
      </c>
      <c r="Z17" s="59"/>
      <c r="AA17" s="59">
        <f>IF(Z17=0,0,6)</f>
        <v>0</v>
      </c>
      <c r="AB17" s="59">
        <f>U17+W17+Y17+AA17</f>
        <v>0</v>
      </c>
      <c r="AC17" s="59"/>
      <c r="AD17" s="59"/>
      <c r="AE17" s="59"/>
      <c r="AF17" s="59">
        <v>1</v>
      </c>
      <c r="AG17" s="59">
        <f>AF17*12</f>
        <v>12</v>
      </c>
      <c r="AH17" s="59"/>
      <c r="AI17" s="59">
        <f>AH17*5</f>
        <v>0</v>
      </c>
      <c r="AJ17" s="59"/>
      <c r="AK17" s="59">
        <f>AJ17*3</f>
        <v>0</v>
      </c>
      <c r="AL17" s="59"/>
      <c r="AM17" s="59">
        <f>AL17*1</f>
        <v>0</v>
      </c>
      <c r="AN17" s="59"/>
      <c r="AO17" s="59">
        <f>AN17*5</f>
        <v>0</v>
      </c>
      <c r="AP17" s="59"/>
      <c r="AQ17" s="59">
        <f>AP17*5</f>
        <v>0</v>
      </c>
      <c r="AR17" s="59"/>
      <c r="AS17" s="59">
        <f>AR17*1</f>
        <v>0</v>
      </c>
      <c r="AT17" s="59"/>
      <c r="AU17" s="65">
        <f>AT17*0.5</f>
        <v>0</v>
      </c>
      <c r="AV17" s="59"/>
      <c r="AW17" s="65">
        <f>AV17*1</f>
        <v>0</v>
      </c>
      <c r="AX17" s="65">
        <f>IF(AI17+AK17+AM17+AO17+AQ17+AS17+AU17+AW17&gt;10,10,AI17+AK17+AM17+AO17+AQ17+AS17+AU17+AW17)</f>
        <v>0</v>
      </c>
      <c r="AY17" s="65">
        <f>AG17+AX17</f>
        <v>12</v>
      </c>
      <c r="AZ17" s="68">
        <f>S17+AB17+AY17</f>
        <v>185</v>
      </c>
    </row>
    <row r="18" spans="1:52" ht="13.5">
      <c r="A18" s="64">
        <v>14</v>
      </c>
      <c r="B18" s="55" t="s">
        <v>204</v>
      </c>
      <c r="C18" s="174">
        <v>23273</v>
      </c>
      <c r="D18" s="55" t="s">
        <v>34</v>
      </c>
      <c r="E18" s="58" t="s">
        <v>29</v>
      </c>
      <c r="F18" s="58" t="s">
        <v>34</v>
      </c>
      <c r="G18" s="59">
        <v>16</v>
      </c>
      <c r="H18" s="59">
        <f>G18*6</f>
        <v>96</v>
      </c>
      <c r="I18" s="59"/>
      <c r="J18" s="59">
        <f>I18*6</f>
        <v>0</v>
      </c>
      <c r="K18" s="59">
        <v>21</v>
      </c>
      <c r="L18" s="59">
        <f>IF(K18&gt;4,K18*2+4,K18*3)</f>
        <v>46</v>
      </c>
      <c r="M18" s="59"/>
      <c r="N18" s="59">
        <f>IF(M18&gt;4,M18*2+4,M18*3)</f>
        <v>0</v>
      </c>
      <c r="O18" s="59">
        <v>5</v>
      </c>
      <c r="P18" s="59">
        <f>O18*2</f>
        <v>10</v>
      </c>
      <c r="Q18" s="59">
        <v>7</v>
      </c>
      <c r="R18" s="59">
        <f>Q18*3</f>
        <v>21</v>
      </c>
      <c r="S18" s="59">
        <f>H18+J18+L18+N18+P18+R18</f>
        <v>173</v>
      </c>
      <c r="T18" s="59"/>
      <c r="U18" s="59">
        <f>IF(T18=0,0,6)</f>
        <v>0</v>
      </c>
      <c r="V18" s="59"/>
      <c r="W18" s="59">
        <f>V18*4</f>
        <v>0</v>
      </c>
      <c r="X18" s="59"/>
      <c r="Y18" s="59">
        <f>X18*3</f>
        <v>0</v>
      </c>
      <c r="Z18" s="59"/>
      <c r="AA18" s="59">
        <f>IF(Z18=0,0,6)</f>
        <v>0</v>
      </c>
      <c r="AB18" s="59">
        <f>U18+W18+Y18+AA18</f>
        <v>0</v>
      </c>
      <c r="AC18" s="59"/>
      <c r="AD18" s="59"/>
      <c r="AE18" s="59"/>
      <c r="AF18" s="59">
        <v>1</v>
      </c>
      <c r="AG18" s="59">
        <f>AF18*12</f>
        <v>12</v>
      </c>
      <c r="AH18" s="59"/>
      <c r="AI18" s="59">
        <f>AH18*5</f>
        <v>0</v>
      </c>
      <c r="AJ18" s="59"/>
      <c r="AK18" s="59">
        <f>AJ18*3</f>
        <v>0</v>
      </c>
      <c r="AL18" s="59"/>
      <c r="AM18" s="59">
        <f>AL18*1</f>
        <v>0</v>
      </c>
      <c r="AN18" s="59"/>
      <c r="AO18" s="59">
        <f>AN18*5</f>
        <v>0</v>
      </c>
      <c r="AP18" s="59"/>
      <c r="AQ18" s="59">
        <f>AP18*5</f>
        <v>0</v>
      </c>
      <c r="AR18" s="59"/>
      <c r="AS18" s="59">
        <f>AR18*1</f>
        <v>0</v>
      </c>
      <c r="AT18" s="59"/>
      <c r="AU18" s="65">
        <f>AT18*0.5</f>
        <v>0</v>
      </c>
      <c r="AV18" s="59"/>
      <c r="AW18" s="65">
        <f>AV18*1</f>
        <v>0</v>
      </c>
      <c r="AX18" s="65">
        <f>IF(AI18+AK18+AM18+AO18+AQ18+AS18+AU18+AW18&gt;10,10,AI18+AK18+AM18+AO18+AQ18+AS18+AU18+AW18)</f>
        <v>0</v>
      </c>
      <c r="AY18" s="65">
        <f>AG18+AX18</f>
        <v>12</v>
      </c>
      <c r="AZ18" s="68">
        <f>S18+AB18+AY18</f>
        <v>185</v>
      </c>
    </row>
    <row r="19" spans="1:52" ht="13.5">
      <c r="A19" s="64">
        <v>15</v>
      </c>
      <c r="B19" s="55" t="s">
        <v>172</v>
      </c>
      <c r="C19" s="174">
        <v>23263</v>
      </c>
      <c r="D19" s="55" t="s">
        <v>34</v>
      </c>
      <c r="E19" s="58" t="s">
        <v>29</v>
      </c>
      <c r="F19" s="58" t="s">
        <v>34</v>
      </c>
      <c r="G19" s="59">
        <v>16</v>
      </c>
      <c r="H19" s="59">
        <f>G19*6</f>
        <v>96</v>
      </c>
      <c r="I19" s="59"/>
      <c r="J19" s="59">
        <f>I19*6</f>
        <v>0</v>
      </c>
      <c r="K19" s="59">
        <v>20</v>
      </c>
      <c r="L19" s="59">
        <f>IF(K19&gt;4,K19*2+4,K19*3)</f>
        <v>44</v>
      </c>
      <c r="M19" s="59"/>
      <c r="N19" s="59">
        <f>IF(M19&gt;4,M19*2+4,M19*3)</f>
        <v>0</v>
      </c>
      <c r="O19" s="59">
        <v>5</v>
      </c>
      <c r="P19" s="59">
        <f>O19*2</f>
        <v>10</v>
      </c>
      <c r="Q19" s="59">
        <v>7</v>
      </c>
      <c r="R19" s="59">
        <f>Q19*3</f>
        <v>21</v>
      </c>
      <c r="S19" s="59">
        <f>H19+J19+L19+N19+P19+R19</f>
        <v>171</v>
      </c>
      <c r="T19" s="59"/>
      <c r="U19" s="59">
        <f>IF(T19=0,0,6)</f>
        <v>0</v>
      </c>
      <c r="V19" s="59"/>
      <c r="W19" s="59">
        <f>V19*4</f>
        <v>0</v>
      </c>
      <c r="X19" s="59"/>
      <c r="Y19" s="59">
        <f>X19*3</f>
        <v>0</v>
      </c>
      <c r="Z19" s="59"/>
      <c r="AA19" s="59">
        <f>IF(Z19=0,0,6)</f>
        <v>0</v>
      </c>
      <c r="AB19" s="59">
        <f>U19+W19+Y19+AA19</f>
        <v>0</v>
      </c>
      <c r="AC19" s="59"/>
      <c r="AD19" s="59"/>
      <c r="AE19" s="59"/>
      <c r="AF19" s="59">
        <v>1</v>
      </c>
      <c r="AG19" s="59">
        <f>AF19*12</f>
        <v>12</v>
      </c>
      <c r="AH19" s="59"/>
      <c r="AI19" s="59">
        <f>AH19*5</f>
        <v>0</v>
      </c>
      <c r="AJ19" s="59"/>
      <c r="AK19" s="59">
        <f>AJ19*3</f>
        <v>0</v>
      </c>
      <c r="AL19" s="59"/>
      <c r="AM19" s="59">
        <f>AL19*1</f>
        <v>0</v>
      </c>
      <c r="AN19" s="59"/>
      <c r="AO19" s="59">
        <f>AN19*5</f>
        <v>0</v>
      </c>
      <c r="AP19" s="59"/>
      <c r="AQ19" s="59">
        <f>AP19*5</f>
        <v>0</v>
      </c>
      <c r="AR19" s="59"/>
      <c r="AS19" s="59">
        <f>AR19*1</f>
        <v>0</v>
      </c>
      <c r="AT19" s="59"/>
      <c r="AU19" s="65">
        <f>AT19*0.5</f>
        <v>0</v>
      </c>
      <c r="AV19" s="59"/>
      <c r="AW19" s="65">
        <f>AV19*1</f>
        <v>0</v>
      </c>
      <c r="AX19" s="65">
        <f>IF(AI19+AK19+AM19+AO19+AQ19+AS19+AU19+AW19&gt;10,10,AI19+AK19+AM19+AO19+AQ19+AS19+AU19+AW19)</f>
        <v>0</v>
      </c>
      <c r="AY19" s="65">
        <f>AG19+AX19</f>
        <v>12</v>
      </c>
      <c r="AZ19" s="68">
        <f>S19+AB19+AY19</f>
        <v>183</v>
      </c>
    </row>
    <row r="20" spans="1:52" ht="13.5">
      <c r="A20" s="64">
        <v>16</v>
      </c>
      <c r="B20" s="55" t="s">
        <v>176</v>
      </c>
      <c r="C20" s="174">
        <v>23308</v>
      </c>
      <c r="D20" s="55" t="s">
        <v>34</v>
      </c>
      <c r="E20" s="58" t="s">
        <v>29</v>
      </c>
      <c r="F20" s="58" t="s">
        <v>34</v>
      </c>
      <c r="G20" s="59">
        <v>16</v>
      </c>
      <c r="H20" s="59">
        <f>G20*6</f>
        <v>96</v>
      </c>
      <c r="I20" s="59"/>
      <c r="J20" s="59">
        <f>I20*6</f>
        <v>0</v>
      </c>
      <c r="K20" s="59">
        <v>20</v>
      </c>
      <c r="L20" s="59">
        <f>IF(K20&gt;4,K20*2+4,K20*3)</f>
        <v>44</v>
      </c>
      <c r="M20" s="59"/>
      <c r="N20" s="59">
        <f>IF(M20&gt;4,M20*2+4,M20*3)</f>
        <v>0</v>
      </c>
      <c r="O20" s="59">
        <v>5</v>
      </c>
      <c r="P20" s="59">
        <f>O20*2</f>
        <v>10</v>
      </c>
      <c r="Q20" s="59">
        <v>7</v>
      </c>
      <c r="R20" s="59">
        <f>Q20*3</f>
        <v>21</v>
      </c>
      <c r="S20" s="59">
        <f>H20+J20+L20+N20+P20+R20</f>
        <v>171</v>
      </c>
      <c r="T20" s="59"/>
      <c r="U20" s="59">
        <f>IF(T20=0,0,6)</f>
        <v>0</v>
      </c>
      <c r="V20" s="59"/>
      <c r="W20" s="59">
        <f>V20*4</f>
        <v>0</v>
      </c>
      <c r="X20" s="59"/>
      <c r="Y20" s="59">
        <f>X20*3</f>
        <v>0</v>
      </c>
      <c r="Z20" s="59"/>
      <c r="AA20" s="59">
        <f>IF(Z20=0,0,6)</f>
        <v>0</v>
      </c>
      <c r="AB20" s="59">
        <f>U20+W20+Y20+AA20</f>
        <v>0</v>
      </c>
      <c r="AC20" s="59"/>
      <c r="AD20" s="59"/>
      <c r="AE20" s="59"/>
      <c r="AF20" s="59">
        <v>1</v>
      </c>
      <c r="AG20" s="59">
        <f>AF20*12</f>
        <v>12</v>
      </c>
      <c r="AH20" s="59"/>
      <c r="AI20" s="59">
        <f>AH20*5</f>
        <v>0</v>
      </c>
      <c r="AJ20" s="59"/>
      <c r="AK20" s="59">
        <f>AJ20*3</f>
        <v>0</v>
      </c>
      <c r="AL20" s="59"/>
      <c r="AM20" s="59">
        <f>AL20*1</f>
        <v>0</v>
      </c>
      <c r="AN20" s="59"/>
      <c r="AO20" s="59">
        <f>AN20*5</f>
        <v>0</v>
      </c>
      <c r="AP20" s="59"/>
      <c r="AQ20" s="59">
        <f>AP20*5</f>
        <v>0</v>
      </c>
      <c r="AR20" s="59"/>
      <c r="AS20" s="59">
        <f>AR20*1</f>
        <v>0</v>
      </c>
      <c r="AT20" s="59"/>
      <c r="AU20" s="65">
        <f>AT20*0.5</f>
        <v>0</v>
      </c>
      <c r="AV20" s="59"/>
      <c r="AW20" s="65">
        <f>AV20*1</f>
        <v>0</v>
      </c>
      <c r="AX20" s="65">
        <f>IF(AI20+AK20+AM20+AO20+AQ20+AS20+AU20+AW20&gt;10,10,AI20+AK20+AM20+AO20+AQ20+AS20+AU20+AW20)</f>
        <v>0</v>
      </c>
      <c r="AY20" s="65">
        <f>AG20+AX20</f>
        <v>12</v>
      </c>
      <c r="AZ20" s="68">
        <f>S20+AB20+AY20</f>
        <v>183</v>
      </c>
    </row>
    <row r="21" spans="1:52" ht="13.5">
      <c r="A21" s="64">
        <v>17</v>
      </c>
      <c r="B21" s="55" t="s">
        <v>140</v>
      </c>
      <c r="C21" s="174">
        <v>23251</v>
      </c>
      <c r="D21" s="55" t="s">
        <v>34</v>
      </c>
      <c r="E21" s="58" t="s">
        <v>29</v>
      </c>
      <c r="F21" s="58" t="s">
        <v>34</v>
      </c>
      <c r="G21" s="59">
        <v>16</v>
      </c>
      <c r="H21" s="59">
        <f>G21*6</f>
        <v>96</v>
      </c>
      <c r="I21" s="59"/>
      <c r="J21" s="59">
        <f>I21*6</f>
        <v>0</v>
      </c>
      <c r="K21" s="59">
        <v>19</v>
      </c>
      <c r="L21" s="59">
        <f>IF(K21&gt;4,K21*2+4,K21*3)</f>
        <v>42</v>
      </c>
      <c r="M21" s="59"/>
      <c r="N21" s="59">
        <f>IF(M21&gt;4,M21*2+4,M21*3)</f>
        <v>0</v>
      </c>
      <c r="O21" s="59">
        <v>4</v>
      </c>
      <c r="P21" s="59">
        <f>O21*2</f>
        <v>8</v>
      </c>
      <c r="Q21" s="59">
        <v>7</v>
      </c>
      <c r="R21" s="59">
        <f>Q21*3</f>
        <v>21</v>
      </c>
      <c r="S21" s="59">
        <f>H21+J21+L21+N21+P21+R21</f>
        <v>167</v>
      </c>
      <c r="T21" s="59"/>
      <c r="U21" s="59">
        <f>IF(T21=0,0,6)</f>
        <v>0</v>
      </c>
      <c r="V21" s="59"/>
      <c r="W21" s="59">
        <f>V21*4</f>
        <v>0</v>
      </c>
      <c r="X21" s="59"/>
      <c r="Y21" s="59">
        <f>X21*3</f>
        <v>0</v>
      </c>
      <c r="Z21" s="59"/>
      <c r="AA21" s="59">
        <f>IF(Z21=0,0,6)</f>
        <v>0</v>
      </c>
      <c r="AB21" s="59">
        <f>U21+W21+Y21+AA21</f>
        <v>0</v>
      </c>
      <c r="AC21" s="59"/>
      <c r="AD21" s="59"/>
      <c r="AE21" s="59"/>
      <c r="AF21" s="59">
        <v>1</v>
      </c>
      <c r="AG21" s="59">
        <f>AF21*12</f>
        <v>12</v>
      </c>
      <c r="AH21" s="59"/>
      <c r="AI21" s="59">
        <f>AH21*5</f>
        <v>0</v>
      </c>
      <c r="AJ21" s="59"/>
      <c r="AK21" s="59">
        <f>AJ21*3</f>
        <v>0</v>
      </c>
      <c r="AL21" s="59"/>
      <c r="AM21" s="59">
        <f>AL21*1</f>
        <v>0</v>
      </c>
      <c r="AN21" s="59"/>
      <c r="AO21" s="59">
        <f>AN21*5</f>
        <v>0</v>
      </c>
      <c r="AP21" s="59"/>
      <c r="AQ21" s="59">
        <f>AP21*5</f>
        <v>0</v>
      </c>
      <c r="AR21" s="59"/>
      <c r="AS21" s="59">
        <f>AR21*1</f>
        <v>0</v>
      </c>
      <c r="AT21" s="59"/>
      <c r="AU21" s="65">
        <f>AT21*0.5</f>
        <v>0</v>
      </c>
      <c r="AV21" s="59"/>
      <c r="AW21" s="65">
        <f>AV21*1</f>
        <v>0</v>
      </c>
      <c r="AX21" s="65">
        <f>IF(AI21+AK21+AM21+AO21+AQ21+AS21+AU21+AW21&gt;10,10,AI21+AK21+AM21+AO21+AQ21+AS21+AU21+AW21)</f>
        <v>0</v>
      </c>
      <c r="AY21" s="65">
        <f>AG21+AX21</f>
        <v>12</v>
      </c>
      <c r="AZ21" s="68">
        <f>S21+AB21+AY21</f>
        <v>179</v>
      </c>
    </row>
    <row r="22" spans="1:52" ht="13.5">
      <c r="A22" s="64">
        <v>18</v>
      </c>
      <c r="B22" s="55" t="s">
        <v>229</v>
      </c>
      <c r="C22" s="174">
        <v>23185</v>
      </c>
      <c r="D22" s="55" t="s">
        <v>34</v>
      </c>
      <c r="E22" s="58" t="s">
        <v>29</v>
      </c>
      <c r="F22" s="58" t="s">
        <v>34</v>
      </c>
      <c r="G22" s="59">
        <v>13</v>
      </c>
      <c r="H22" s="59">
        <f>G22*6</f>
        <v>78</v>
      </c>
      <c r="I22" s="59"/>
      <c r="J22" s="59">
        <f>I22*6</f>
        <v>0</v>
      </c>
      <c r="K22" s="59">
        <v>21</v>
      </c>
      <c r="L22" s="59">
        <f>IF(K22&gt;4,K22*2+4,K22*3)</f>
        <v>46</v>
      </c>
      <c r="M22" s="59"/>
      <c r="N22" s="59">
        <f>IF(M22&gt;4,M22*2+4,M22*3)</f>
        <v>0</v>
      </c>
      <c r="O22" s="59">
        <v>3</v>
      </c>
      <c r="P22" s="59">
        <f>O22*2</f>
        <v>6</v>
      </c>
      <c r="Q22" s="59">
        <v>7</v>
      </c>
      <c r="R22" s="59">
        <f>Q22*3</f>
        <v>21</v>
      </c>
      <c r="S22" s="59">
        <f>H22+J22+L22+N22+P22+R22</f>
        <v>151</v>
      </c>
      <c r="T22" s="59"/>
      <c r="U22" s="59">
        <f>IF(T22=0,0,6)</f>
        <v>0</v>
      </c>
      <c r="V22" s="59"/>
      <c r="W22" s="59">
        <f>V22*4</f>
        <v>0</v>
      </c>
      <c r="X22" s="59"/>
      <c r="Y22" s="59">
        <f>X22*3</f>
        <v>0</v>
      </c>
      <c r="Z22" s="59"/>
      <c r="AA22" s="59">
        <f>IF(Z22=0,0,6)</f>
        <v>0</v>
      </c>
      <c r="AB22" s="59">
        <f>U22+W22+Y22+AA22</f>
        <v>0</v>
      </c>
      <c r="AC22" s="59"/>
      <c r="AD22" s="59"/>
      <c r="AE22" s="59"/>
      <c r="AF22" s="59">
        <v>1</v>
      </c>
      <c r="AG22" s="59">
        <f>AF22*12</f>
        <v>12</v>
      </c>
      <c r="AH22" s="59">
        <v>1</v>
      </c>
      <c r="AI22" s="59">
        <f>AH22*5</f>
        <v>5</v>
      </c>
      <c r="AJ22" s="59">
        <v>1</v>
      </c>
      <c r="AK22" s="59">
        <f>AJ22*3</f>
        <v>3</v>
      </c>
      <c r="AL22" s="59">
        <v>1</v>
      </c>
      <c r="AM22" s="59">
        <f>AL22*1</f>
        <v>1</v>
      </c>
      <c r="AN22" s="59">
        <v>1</v>
      </c>
      <c r="AO22" s="59">
        <f>AN22*5</f>
        <v>5</v>
      </c>
      <c r="AP22" s="59"/>
      <c r="AQ22" s="59">
        <f>AP22*5</f>
        <v>0</v>
      </c>
      <c r="AR22" s="59"/>
      <c r="AS22" s="59">
        <f>AR22*1</f>
        <v>0</v>
      </c>
      <c r="AT22" s="59"/>
      <c r="AU22" s="65">
        <f>AT22*0.5</f>
        <v>0</v>
      </c>
      <c r="AV22" s="59"/>
      <c r="AW22" s="65">
        <f>AV22*1</f>
        <v>0</v>
      </c>
      <c r="AX22" s="65">
        <f>IF(AI22+AK22+AM22+AO22+AQ22+AS22+AU22+AW22&gt;10,10,AI22+AK22+AM22+AO22+AQ22+AS22+AU22+AW22)</f>
        <v>10</v>
      </c>
      <c r="AY22" s="65">
        <f>AG22+AX22</f>
        <v>22</v>
      </c>
      <c r="AZ22" s="68">
        <f>S22+AB22+AY22</f>
        <v>173</v>
      </c>
    </row>
    <row r="23" spans="1:52" ht="13.5">
      <c r="A23" s="64">
        <v>19</v>
      </c>
      <c r="B23" s="55" t="s">
        <v>142</v>
      </c>
      <c r="C23" s="174">
        <v>20790</v>
      </c>
      <c r="D23" s="55" t="s">
        <v>34</v>
      </c>
      <c r="E23" s="58" t="s">
        <v>29</v>
      </c>
      <c r="F23" s="58" t="s">
        <v>34</v>
      </c>
      <c r="G23" s="59">
        <v>14</v>
      </c>
      <c r="H23" s="59">
        <f>G23*6</f>
        <v>84</v>
      </c>
      <c r="I23" s="59"/>
      <c r="J23" s="59">
        <f>I23*6</f>
        <v>0</v>
      </c>
      <c r="K23" s="59">
        <v>20</v>
      </c>
      <c r="L23" s="59">
        <f>IF(K23&gt;4,K23*2+4,K23*3)</f>
        <v>44</v>
      </c>
      <c r="M23" s="59"/>
      <c r="N23" s="59">
        <f>IF(M23&gt;4,M23*2+4,M23*3)</f>
        <v>0</v>
      </c>
      <c r="O23" s="59">
        <v>5</v>
      </c>
      <c r="P23" s="59">
        <f>O23*2</f>
        <v>10</v>
      </c>
      <c r="Q23" s="59">
        <v>7</v>
      </c>
      <c r="R23" s="59">
        <f>Q23*3</f>
        <v>21</v>
      </c>
      <c r="S23" s="59">
        <f>H23+J23+L23+N23+P23+R23</f>
        <v>159</v>
      </c>
      <c r="T23" s="59"/>
      <c r="U23" s="59">
        <f>IF(T23=0,0,6)</f>
        <v>0</v>
      </c>
      <c r="V23" s="59"/>
      <c r="W23" s="59">
        <f>V23*4</f>
        <v>0</v>
      </c>
      <c r="X23" s="59"/>
      <c r="Y23" s="59">
        <f>X23*3</f>
        <v>0</v>
      </c>
      <c r="Z23" s="59"/>
      <c r="AA23" s="59">
        <f>IF(Z23=0,0,6)</f>
        <v>0</v>
      </c>
      <c r="AB23" s="59">
        <f>U23+W23+Y23+AA23</f>
        <v>0</v>
      </c>
      <c r="AC23" s="59"/>
      <c r="AD23" s="59"/>
      <c r="AE23" s="59"/>
      <c r="AF23" s="59">
        <v>1</v>
      </c>
      <c r="AG23" s="59">
        <f>AF23*12</f>
        <v>12</v>
      </c>
      <c r="AH23" s="59"/>
      <c r="AI23" s="59">
        <f>AH23*5</f>
        <v>0</v>
      </c>
      <c r="AJ23" s="59"/>
      <c r="AK23" s="59">
        <f>AJ23*3</f>
        <v>0</v>
      </c>
      <c r="AL23" s="59"/>
      <c r="AM23" s="59">
        <f>AL23*1</f>
        <v>0</v>
      </c>
      <c r="AN23" s="59"/>
      <c r="AO23" s="59">
        <f>AN23*5</f>
        <v>0</v>
      </c>
      <c r="AP23" s="59"/>
      <c r="AQ23" s="59">
        <f>AP23*5</f>
        <v>0</v>
      </c>
      <c r="AR23" s="59"/>
      <c r="AS23" s="59">
        <f>AR23*1</f>
        <v>0</v>
      </c>
      <c r="AT23" s="59"/>
      <c r="AU23" s="65">
        <f>AT23*0.5</f>
        <v>0</v>
      </c>
      <c r="AV23" s="59"/>
      <c r="AW23" s="65">
        <f>AV23*1</f>
        <v>0</v>
      </c>
      <c r="AX23" s="65">
        <f>IF(AI23+AK23+AM23+AO23+AQ23+AS23+AU23+AW23&gt;10,10,AI23+AK23+AM23+AO23+AQ23+AS23+AU23+AW23)</f>
        <v>0</v>
      </c>
      <c r="AY23" s="65">
        <f>AG23+AX23</f>
        <v>12</v>
      </c>
      <c r="AZ23" s="68">
        <f>S23+AB23+AY23</f>
        <v>171</v>
      </c>
    </row>
    <row r="24" spans="1:52" ht="13.5">
      <c r="A24" s="64">
        <v>20</v>
      </c>
      <c r="B24" s="55" t="s">
        <v>144</v>
      </c>
      <c r="C24" s="174">
        <v>22409</v>
      </c>
      <c r="D24" s="55" t="s">
        <v>34</v>
      </c>
      <c r="E24" s="58" t="s">
        <v>29</v>
      </c>
      <c r="F24" s="58" t="s">
        <v>34</v>
      </c>
      <c r="G24" s="59">
        <v>14</v>
      </c>
      <c r="H24" s="59">
        <f>G24*6</f>
        <v>84</v>
      </c>
      <c r="I24" s="59"/>
      <c r="J24" s="59">
        <f>I24*6</f>
        <v>0</v>
      </c>
      <c r="K24" s="59">
        <v>18</v>
      </c>
      <c r="L24" s="59">
        <f>IF(K24&gt;4,K24*2+4,K24*3)</f>
        <v>40</v>
      </c>
      <c r="M24" s="59"/>
      <c r="N24" s="59">
        <f>IF(M24&gt;4,M24*2+4,M24*3)</f>
        <v>0</v>
      </c>
      <c r="O24" s="59">
        <v>5</v>
      </c>
      <c r="P24" s="59">
        <f>O24*2</f>
        <v>10</v>
      </c>
      <c r="Q24" s="59">
        <v>5</v>
      </c>
      <c r="R24" s="59">
        <f>Q24*3</f>
        <v>15</v>
      </c>
      <c r="S24" s="59">
        <f>H24+J24+L24+N24+P24+R24</f>
        <v>149</v>
      </c>
      <c r="T24" s="59"/>
      <c r="U24" s="59">
        <f>IF(T24=0,0,6)</f>
        <v>0</v>
      </c>
      <c r="V24" s="59"/>
      <c r="W24" s="59">
        <f>V24*4</f>
        <v>0</v>
      </c>
      <c r="X24" s="59"/>
      <c r="Y24" s="59">
        <f>X24*3</f>
        <v>0</v>
      </c>
      <c r="Z24" s="59"/>
      <c r="AA24" s="59">
        <f>IF(Z24=0,0,6)</f>
        <v>0</v>
      </c>
      <c r="AB24" s="59">
        <f>U24+W24+Y24+AA24</f>
        <v>0</v>
      </c>
      <c r="AC24" s="59"/>
      <c r="AD24" s="59"/>
      <c r="AE24" s="59"/>
      <c r="AF24" s="59">
        <v>1</v>
      </c>
      <c r="AG24" s="59">
        <f>AF24*12</f>
        <v>12</v>
      </c>
      <c r="AH24" s="59"/>
      <c r="AI24" s="59">
        <f>AH24*5</f>
        <v>0</v>
      </c>
      <c r="AJ24" s="59">
        <v>1</v>
      </c>
      <c r="AK24" s="59">
        <f>AJ24*3</f>
        <v>3</v>
      </c>
      <c r="AL24" s="59">
        <v>1</v>
      </c>
      <c r="AM24" s="59">
        <f>AL24*1</f>
        <v>1</v>
      </c>
      <c r="AN24" s="59">
        <v>2</v>
      </c>
      <c r="AO24" s="59">
        <f>AN24*5</f>
        <v>10</v>
      </c>
      <c r="AP24" s="59"/>
      <c r="AQ24" s="59">
        <f>AP24*5</f>
        <v>0</v>
      </c>
      <c r="AR24" s="59"/>
      <c r="AS24" s="59">
        <f>AR24*1</f>
        <v>0</v>
      </c>
      <c r="AT24" s="59"/>
      <c r="AU24" s="65">
        <f>AT24*0.5</f>
        <v>0</v>
      </c>
      <c r="AV24" s="59"/>
      <c r="AW24" s="65">
        <f>AV24*1</f>
        <v>0</v>
      </c>
      <c r="AX24" s="65">
        <f>IF(AI24+AK24+AM24+AO24+AQ24+AS24+AU24+AW24&gt;10,10,AI24+AK24+AM24+AO24+AQ24+AS24+AU24+AW24)</f>
        <v>10</v>
      </c>
      <c r="AY24" s="65">
        <f>AG24+AX24</f>
        <v>22</v>
      </c>
      <c r="AZ24" s="68">
        <f>S24+AB24+AY24</f>
        <v>171</v>
      </c>
    </row>
    <row r="25" spans="1:52" ht="13.5">
      <c r="A25" s="64">
        <v>21</v>
      </c>
      <c r="B25" s="55" t="s">
        <v>145</v>
      </c>
      <c r="C25" s="174">
        <v>20935</v>
      </c>
      <c r="D25" s="55" t="s">
        <v>34</v>
      </c>
      <c r="E25" s="58" t="s">
        <v>29</v>
      </c>
      <c r="F25" s="58" t="s">
        <v>34</v>
      </c>
      <c r="G25" s="59">
        <v>14</v>
      </c>
      <c r="H25" s="59">
        <f>G25*6</f>
        <v>84</v>
      </c>
      <c r="I25" s="59"/>
      <c r="J25" s="59">
        <f>I25*6</f>
        <v>0</v>
      </c>
      <c r="K25" s="59">
        <v>19</v>
      </c>
      <c r="L25" s="59">
        <f>IF(K25&gt;4,K25*2+4,K25*3)</f>
        <v>42</v>
      </c>
      <c r="M25" s="59"/>
      <c r="N25" s="59">
        <f>IF(M25&gt;4,M25*2+4,M25*3)</f>
        <v>0</v>
      </c>
      <c r="O25" s="59">
        <v>5</v>
      </c>
      <c r="P25" s="59">
        <f>O25*2</f>
        <v>10</v>
      </c>
      <c r="Q25" s="59">
        <v>7</v>
      </c>
      <c r="R25" s="59">
        <f>Q25*3</f>
        <v>21</v>
      </c>
      <c r="S25" s="59">
        <f>H25+J25+L25+N25+P25+R25</f>
        <v>157</v>
      </c>
      <c r="T25" s="59"/>
      <c r="U25" s="59">
        <f>IF(T25=0,0,6)</f>
        <v>0</v>
      </c>
      <c r="V25" s="59"/>
      <c r="W25" s="59">
        <f>V25*4</f>
        <v>0</v>
      </c>
      <c r="X25" s="59"/>
      <c r="Y25" s="59">
        <f>X25*3</f>
        <v>0</v>
      </c>
      <c r="Z25" s="59"/>
      <c r="AA25" s="59">
        <f>IF(Z25=0,0,6)</f>
        <v>0</v>
      </c>
      <c r="AB25" s="59">
        <f>U25+W25+Y25+AA25</f>
        <v>0</v>
      </c>
      <c r="AC25" s="59"/>
      <c r="AD25" s="59"/>
      <c r="AE25" s="59"/>
      <c r="AF25" s="59">
        <v>1</v>
      </c>
      <c r="AG25" s="59">
        <f>AF25*12</f>
        <v>12</v>
      </c>
      <c r="AH25" s="59"/>
      <c r="AI25" s="59">
        <f>AH25*5</f>
        <v>0</v>
      </c>
      <c r="AJ25" s="59"/>
      <c r="AK25" s="59">
        <f>AJ25*3</f>
        <v>0</v>
      </c>
      <c r="AL25" s="59"/>
      <c r="AM25" s="59">
        <f>AL25*1</f>
        <v>0</v>
      </c>
      <c r="AN25" s="59"/>
      <c r="AO25" s="59">
        <f>AN25*5</f>
        <v>0</v>
      </c>
      <c r="AP25" s="59"/>
      <c r="AQ25" s="59">
        <f>AP25*5</f>
        <v>0</v>
      </c>
      <c r="AR25" s="59"/>
      <c r="AS25" s="59">
        <f>AR25*1</f>
        <v>0</v>
      </c>
      <c r="AT25" s="59"/>
      <c r="AU25" s="65">
        <f>AT25*0.5</f>
        <v>0</v>
      </c>
      <c r="AV25" s="59"/>
      <c r="AW25" s="65">
        <f>AV25*1</f>
        <v>0</v>
      </c>
      <c r="AX25" s="65">
        <f>IF(AI25+AK25+AM25+AO25+AQ25+AS25+AU25+AW25&gt;10,10,AI25+AK25+AM25+AO25+AQ25+AS25+AU25+AW25)</f>
        <v>0</v>
      </c>
      <c r="AY25" s="65">
        <f>AG25+AX25</f>
        <v>12</v>
      </c>
      <c r="AZ25" s="68">
        <f>S25+AB25+AY25</f>
        <v>169</v>
      </c>
    </row>
    <row r="26" spans="1:52" ht="13.5">
      <c r="A26" s="64">
        <v>22</v>
      </c>
      <c r="B26" s="55" t="s">
        <v>175</v>
      </c>
      <c r="C26" s="174">
        <v>24532</v>
      </c>
      <c r="D26" s="55" t="s">
        <v>34</v>
      </c>
      <c r="E26" s="58" t="s">
        <v>29</v>
      </c>
      <c r="F26" s="58" t="s">
        <v>34</v>
      </c>
      <c r="G26" s="59">
        <v>14</v>
      </c>
      <c r="H26" s="59">
        <f>G26*6</f>
        <v>84</v>
      </c>
      <c r="I26" s="59"/>
      <c r="J26" s="59">
        <f>I26*6</f>
        <v>0</v>
      </c>
      <c r="K26" s="59">
        <v>19</v>
      </c>
      <c r="L26" s="59">
        <f>IF(K26&gt;4,K26*2+4,K26*3)</f>
        <v>42</v>
      </c>
      <c r="M26" s="59"/>
      <c r="N26" s="59">
        <f>IF(M26&gt;4,M26*2+4,M26*3)</f>
        <v>0</v>
      </c>
      <c r="O26" s="59">
        <v>5</v>
      </c>
      <c r="P26" s="59">
        <f>O26*2</f>
        <v>10</v>
      </c>
      <c r="Q26" s="59">
        <v>7</v>
      </c>
      <c r="R26" s="59">
        <f>Q26*3</f>
        <v>21</v>
      </c>
      <c r="S26" s="59">
        <f>H26+J26+L26+N26+P26+R26</f>
        <v>157</v>
      </c>
      <c r="T26" s="59"/>
      <c r="U26" s="59">
        <f>IF(T26=0,0,6)</f>
        <v>0</v>
      </c>
      <c r="V26" s="59"/>
      <c r="W26" s="59">
        <f>V26*4</f>
        <v>0</v>
      </c>
      <c r="X26" s="59"/>
      <c r="Y26" s="59">
        <f>X26*3</f>
        <v>0</v>
      </c>
      <c r="Z26" s="59"/>
      <c r="AA26" s="59">
        <f>IF(Z26=0,0,6)</f>
        <v>0</v>
      </c>
      <c r="AB26" s="59">
        <f>U26+W26+Y26+AA26</f>
        <v>0</v>
      </c>
      <c r="AC26" s="59"/>
      <c r="AD26" s="59"/>
      <c r="AE26" s="59" t="s">
        <v>68</v>
      </c>
      <c r="AF26" s="59">
        <v>1</v>
      </c>
      <c r="AG26" s="59">
        <f>AF26*12</f>
        <v>12</v>
      </c>
      <c r="AH26" s="59"/>
      <c r="AI26" s="59">
        <f>AH26*5</f>
        <v>0</v>
      </c>
      <c r="AJ26" s="59"/>
      <c r="AK26" s="59">
        <f>AJ26*3</f>
        <v>0</v>
      </c>
      <c r="AL26" s="59"/>
      <c r="AM26" s="59">
        <f>AL26*1</f>
        <v>0</v>
      </c>
      <c r="AN26" s="59"/>
      <c r="AO26" s="59">
        <f>AN26*5</f>
        <v>0</v>
      </c>
      <c r="AP26" s="59"/>
      <c r="AQ26" s="59">
        <f>AP26*5</f>
        <v>0</v>
      </c>
      <c r="AR26" s="59"/>
      <c r="AS26" s="59">
        <f>AR26*1</f>
        <v>0</v>
      </c>
      <c r="AT26" s="59"/>
      <c r="AU26" s="65">
        <f>AT26*0.5</f>
        <v>0</v>
      </c>
      <c r="AV26" s="59"/>
      <c r="AW26" s="65">
        <f>AV26*1</f>
        <v>0</v>
      </c>
      <c r="AX26" s="65">
        <f>IF(AI26+AK26+AM26+AO26+AQ26+AS26+AU26+AW26&gt;10,10,AI26+AK26+AM26+AO26+AQ26+AS26+AU26+AW26)</f>
        <v>0</v>
      </c>
      <c r="AY26" s="65">
        <f>AG26+AX26</f>
        <v>12</v>
      </c>
      <c r="AZ26" s="68">
        <f>S26+AB26+AY26</f>
        <v>169</v>
      </c>
    </row>
    <row r="27" spans="1:52" ht="13.5">
      <c r="A27" s="64">
        <v>23</v>
      </c>
      <c r="B27" s="55" t="s">
        <v>177</v>
      </c>
      <c r="C27" s="174">
        <v>23844</v>
      </c>
      <c r="D27" s="55" t="s">
        <v>34</v>
      </c>
      <c r="E27" s="58" t="s">
        <v>29</v>
      </c>
      <c r="F27" s="58" t="s">
        <v>34</v>
      </c>
      <c r="G27" s="59">
        <v>14</v>
      </c>
      <c r="H27" s="59">
        <f>G27*6</f>
        <v>84</v>
      </c>
      <c r="I27" s="59"/>
      <c r="J27" s="59">
        <f>I27*6</f>
        <v>0</v>
      </c>
      <c r="K27" s="59">
        <v>19</v>
      </c>
      <c r="L27" s="59">
        <f>IF(K27&gt;4,K27*2+4,K27*3)</f>
        <v>42</v>
      </c>
      <c r="M27" s="59"/>
      <c r="N27" s="59">
        <f>IF(M27&gt;4,M27*2+4,M27*3)</f>
        <v>0</v>
      </c>
      <c r="O27" s="59">
        <v>5</v>
      </c>
      <c r="P27" s="59">
        <f>O27*2</f>
        <v>10</v>
      </c>
      <c r="Q27" s="59">
        <v>4</v>
      </c>
      <c r="R27" s="59">
        <f>Q27*3</f>
        <v>12</v>
      </c>
      <c r="S27" s="59">
        <f>H27+J27+L27+N27+P27+R27</f>
        <v>148</v>
      </c>
      <c r="T27" s="59"/>
      <c r="U27" s="59">
        <f>IF(T27=0,0,6)</f>
        <v>0</v>
      </c>
      <c r="V27" s="59"/>
      <c r="W27" s="59">
        <f>V27*4</f>
        <v>0</v>
      </c>
      <c r="X27" s="59"/>
      <c r="Y27" s="59">
        <f>X27*3</f>
        <v>0</v>
      </c>
      <c r="Z27" s="59"/>
      <c r="AA27" s="59">
        <f>IF(Z27=0,0,6)</f>
        <v>0</v>
      </c>
      <c r="AB27" s="59">
        <f>U27+W27+Y27+AA27</f>
        <v>0</v>
      </c>
      <c r="AC27" s="59"/>
      <c r="AD27" s="59"/>
      <c r="AE27" s="59"/>
      <c r="AF27" s="59">
        <v>1</v>
      </c>
      <c r="AG27" s="59">
        <f>AF27*12</f>
        <v>12</v>
      </c>
      <c r="AH27" s="59"/>
      <c r="AI27" s="59">
        <f>AH27*5</f>
        <v>0</v>
      </c>
      <c r="AJ27" s="59"/>
      <c r="AK27" s="59">
        <f>AJ27*3</f>
        <v>0</v>
      </c>
      <c r="AL27" s="59"/>
      <c r="AM27" s="59">
        <f>AL27*1</f>
        <v>0</v>
      </c>
      <c r="AN27" s="59"/>
      <c r="AO27" s="59">
        <f>AN27*5</f>
        <v>0</v>
      </c>
      <c r="AP27" s="59"/>
      <c r="AQ27" s="59">
        <f>AP27*5</f>
        <v>0</v>
      </c>
      <c r="AR27" s="59"/>
      <c r="AS27" s="59">
        <f>AR27*1</f>
        <v>0</v>
      </c>
      <c r="AT27" s="59"/>
      <c r="AU27" s="65">
        <f>AT27*0.5</f>
        <v>0</v>
      </c>
      <c r="AV27" s="59"/>
      <c r="AW27" s="65">
        <f>AV27*1</f>
        <v>0</v>
      </c>
      <c r="AX27" s="65">
        <f>IF(AI27+AK27+AM27+AO27+AQ27+AS27+AU27+AW27&gt;10,10,AI27+AK27+AM27+AO27+AQ27+AS27+AU27+AW27)</f>
        <v>0</v>
      </c>
      <c r="AY27" s="65">
        <f>AG27+AX27</f>
        <v>12</v>
      </c>
      <c r="AZ27" s="68">
        <f>S27+AB27+AY27</f>
        <v>160</v>
      </c>
    </row>
    <row r="28" spans="1:52" ht="13.5">
      <c r="A28" s="64">
        <v>24</v>
      </c>
      <c r="B28" s="84" t="s">
        <v>242</v>
      </c>
      <c r="C28" s="294">
        <v>22097</v>
      </c>
      <c r="D28" s="55" t="s">
        <v>34</v>
      </c>
      <c r="E28" s="55" t="s">
        <v>29</v>
      </c>
      <c r="F28" s="55" t="s">
        <v>34</v>
      </c>
      <c r="G28" s="55">
        <v>1</v>
      </c>
      <c r="H28" s="55">
        <f>G28*6</f>
        <v>6</v>
      </c>
      <c r="I28" s="55"/>
      <c r="J28" s="55">
        <f>I28*6</f>
        <v>0</v>
      </c>
      <c r="K28" s="55">
        <v>38</v>
      </c>
      <c r="L28" s="59">
        <f>IF(K28&gt;4,K28*2+4,K28*3)</f>
        <v>80</v>
      </c>
      <c r="M28" s="55"/>
      <c r="N28" s="55">
        <f>IF(M28&gt;4,M28*2+4,M28*3)</f>
        <v>0</v>
      </c>
      <c r="O28" s="55">
        <v>1</v>
      </c>
      <c r="P28" s="59">
        <f>O28*2</f>
        <v>2</v>
      </c>
      <c r="Q28" s="55">
        <v>0</v>
      </c>
      <c r="R28" s="55">
        <f>Q28*3</f>
        <v>0</v>
      </c>
      <c r="S28" s="55">
        <f>H28+J28+L28+N28+P28+R28</f>
        <v>88</v>
      </c>
      <c r="T28" s="55"/>
      <c r="U28" s="55">
        <f>IF(T28=0,0,6)</f>
        <v>0</v>
      </c>
      <c r="V28" s="55"/>
      <c r="W28" s="55">
        <f>V28*4</f>
        <v>0</v>
      </c>
      <c r="X28" s="55"/>
      <c r="Y28" s="55">
        <f>X28*3</f>
        <v>0</v>
      </c>
      <c r="Z28" s="55"/>
      <c r="AA28" s="55">
        <f>IF(Z28=0,0,6)</f>
        <v>0</v>
      </c>
      <c r="AB28" s="55">
        <f>U28+W28+Y28+AA28</f>
        <v>0</v>
      </c>
      <c r="AC28" s="55"/>
      <c r="AD28" s="55"/>
      <c r="AE28" s="55"/>
      <c r="AF28" s="55">
        <v>1</v>
      </c>
      <c r="AG28" s="55">
        <f>AF28*12</f>
        <v>12</v>
      </c>
      <c r="AH28" s="55"/>
      <c r="AI28" s="55">
        <f>AH28*5</f>
        <v>0</v>
      </c>
      <c r="AJ28" s="55"/>
      <c r="AK28" s="55">
        <f>AJ28*3</f>
        <v>0</v>
      </c>
      <c r="AL28" s="55"/>
      <c r="AM28" s="55">
        <f>AL28*1</f>
        <v>0</v>
      </c>
      <c r="AN28" s="55"/>
      <c r="AO28" s="55">
        <f>AN28*5</f>
        <v>0</v>
      </c>
      <c r="AP28" s="55"/>
      <c r="AQ28" s="55">
        <f>AP28*5</f>
        <v>0</v>
      </c>
      <c r="AR28" s="55"/>
      <c r="AS28" s="55">
        <f>AR28*1</f>
        <v>0</v>
      </c>
      <c r="AT28" s="55"/>
      <c r="AU28" s="295">
        <f>AT28*0.5</f>
        <v>0</v>
      </c>
      <c r="AV28" s="55"/>
      <c r="AW28" s="295">
        <f>AV28*1</f>
        <v>0</v>
      </c>
      <c r="AX28" s="295">
        <f>IF(AI28+AK28+AM28+AO28+AQ28+AS28+AU28+AW28&gt;10,10,AI28+AK28+AM28+AO28+AQ28+AS28+AU28+AW28)</f>
        <v>0</v>
      </c>
      <c r="AY28" s="295">
        <f>AG28+AX28</f>
        <v>12</v>
      </c>
      <c r="AZ28" s="295">
        <f>S28+AB28+AY28</f>
        <v>100</v>
      </c>
    </row>
    <row r="29" spans="1:52" ht="13.5">
      <c r="A29" s="64">
        <v>25</v>
      </c>
      <c r="B29" s="84" t="s">
        <v>238</v>
      </c>
      <c r="C29" s="294">
        <v>24740</v>
      </c>
      <c r="D29" s="55" t="s">
        <v>34</v>
      </c>
      <c r="E29" s="55" t="s">
        <v>29</v>
      </c>
      <c r="F29" s="55" t="s">
        <v>34</v>
      </c>
      <c r="G29" s="55">
        <v>1</v>
      </c>
      <c r="H29" s="55">
        <f>G29*6</f>
        <v>6</v>
      </c>
      <c r="I29" s="55"/>
      <c r="J29" s="55">
        <f>I29*6</f>
        <v>0</v>
      </c>
      <c r="K29" s="55">
        <v>32</v>
      </c>
      <c r="L29" s="55">
        <f>IF(K29&gt;4,K29*2+4,K29*3)</f>
        <v>68</v>
      </c>
      <c r="M29" s="55"/>
      <c r="N29" s="55">
        <f>IF(M29&gt;4,M29*2+4,M29*3)</f>
        <v>0</v>
      </c>
      <c r="O29" s="55">
        <v>1</v>
      </c>
      <c r="P29" s="55">
        <f>O29*2</f>
        <v>2</v>
      </c>
      <c r="Q29" s="55">
        <v>0</v>
      </c>
      <c r="R29" s="55">
        <f>Q29*3</f>
        <v>0</v>
      </c>
      <c r="S29" s="55">
        <f>H29+J29+L29+N29+P29+R29</f>
        <v>76</v>
      </c>
      <c r="T29" s="55"/>
      <c r="U29" s="55">
        <f>IF(T29=0,0,6)</f>
        <v>0</v>
      </c>
      <c r="V29" s="55"/>
      <c r="W29" s="55">
        <f>V29*4</f>
        <v>0</v>
      </c>
      <c r="X29" s="55"/>
      <c r="Y29" s="55">
        <f>X29*3</f>
        <v>0</v>
      </c>
      <c r="Z29" s="55"/>
      <c r="AA29" s="55">
        <f>IF(Z29=0,0,6)</f>
        <v>0</v>
      </c>
      <c r="AB29" s="55">
        <f>U29+W29+Y29+AA29</f>
        <v>0</v>
      </c>
      <c r="AC29" s="55"/>
      <c r="AD29" s="55"/>
      <c r="AE29" s="55"/>
      <c r="AF29" s="55">
        <v>1</v>
      </c>
      <c r="AG29" s="55">
        <f>AF29*12</f>
        <v>12</v>
      </c>
      <c r="AH29" s="55"/>
      <c r="AI29" s="55">
        <f>AH29*5</f>
        <v>0</v>
      </c>
      <c r="AJ29" s="55">
        <v>1</v>
      </c>
      <c r="AK29" s="55">
        <f>AJ29*3</f>
        <v>3</v>
      </c>
      <c r="AL29" s="55"/>
      <c r="AM29" s="55">
        <f>AL29*1</f>
        <v>0</v>
      </c>
      <c r="AN29" s="55">
        <v>1</v>
      </c>
      <c r="AO29" s="55">
        <f>AN29*5</f>
        <v>5</v>
      </c>
      <c r="AP29" s="55"/>
      <c r="AQ29" s="55">
        <f>AP29*5</f>
        <v>0</v>
      </c>
      <c r="AR29" s="55"/>
      <c r="AS29" s="55">
        <f>AR29*1</f>
        <v>0</v>
      </c>
      <c r="AT29" s="55"/>
      <c r="AU29" s="295">
        <f>AT29*0.5</f>
        <v>0</v>
      </c>
      <c r="AV29" s="55"/>
      <c r="AW29" s="295">
        <f>AV29*1</f>
        <v>0</v>
      </c>
      <c r="AX29" s="295">
        <f>IF(AI29+AK29+AM29+AO29+AQ29+AS29+AU29+AW29&gt;10,10,AI29+AK29+AM29+AO29+AQ29+AS29+AU29+AW29)</f>
        <v>8</v>
      </c>
      <c r="AY29" s="295">
        <f>AG29+AX29</f>
        <v>20</v>
      </c>
      <c r="AZ29" s="295">
        <f>S29+AB29+AY29</f>
        <v>96</v>
      </c>
    </row>
    <row r="30" spans="1:52" ht="13.5">
      <c r="A30" s="64">
        <v>26</v>
      </c>
      <c r="B30" s="84" t="s">
        <v>255</v>
      </c>
      <c r="C30" s="294">
        <v>22794</v>
      </c>
      <c r="D30" s="55" t="s">
        <v>34</v>
      </c>
      <c r="E30" s="55" t="s">
        <v>29</v>
      </c>
      <c r="F30" s="55" t="s">
        <v>34</v>
      </c>
      <c r="G30" s="55">
        <v>1</v>
      </c>
      <c r="H30" s="55">
        <f>G30*6</f>
        <v>6</v>
      </c>
      <c r="I30" s="55"/>
      <c r="J30" s="55">
        <f>I30*6</f>
        <v>0</v>
      </c>
      <c r="K30" s="55">
        <v>35</v>
      </c>
      <c r="L30" s="55">
        <f>IF(K30&gt;4,K30*2+4,K30*3)</f>
        <v>74</v>
      </c>
      <c r="M30" s="55"/>
      <c r="N30" s="55">
        <f>IF(M30&gt;4,M30*2+4,M30*3)</f>
        <v>0</v>
      </c>
      <c r="O30" s="55">
        <v>1</v>
      </c>
      <c r="P30" s="55">
        <f>O30*2</f>
        <v>2</v>
      </c>
      <c r="Q30" s="55">
        <v>0</v>
      </c>
      <c r="R30" s="55">
        <f>Q30*3</f>
        <v>0</v>
      </c>
      <c r="S30" s="55">
        <f>H30+J30+L30+N30+P30+R30</f>
        <v>82</v>
      </c>
      <c r="T30" s="55"/>
      <c r="U30" s="55">
        <f>IF(T30=0,0,6)</f>
        <v>0</v>
      </c>
      <c r="V30" s="55"/>
      <c r="W30" s="55">
        <f>V30*4</f>
        <v>0</v>
      </c>
      <c r="X30" s="55"/>
      <c r="Y30" s="55">
        <f>X30*3</f>
        <v>0</v>
      </c>
      <c r="Z30" s="55"/>
      <c r="AA30" s="55">
        <f>IF(Z30=0,0,6)</f>
        <v>0</v>
      </c>
      <c r="AB30" s="55">
        <f>U30+W30+Y30+AA30</f>
        <v>0</v>
      </c>
      <c r="AC30" s="55"/>
      <c r="AD30" s="55"/>
      <c r="AE30" s="55"/>
      <c r="AF30" s="55">
        <v>1</v>
      </c>
      <c r="AG30" s="55">
        <f>AF30*12</f>
        <v>12</v>
      </c>
      <c r="AH30" s="55"/>
      <c r="AI30" s="55">
        <f>AH30*5</f>
        <v>0</v>
      </c>
      <c r="AJ30" s="55"/>
      <c r="AK30" s="55">
        <f>AJ30*3</f>
        <v>0</v>
      </c>
      <c r="AL30" s="55"/>
      <c r="AM30" s="55">
        <f>AL30*1</f>
        <v>0</v>
      </c>
      <c r="AN30" s="55"/>
      <c r="AO30" s="55">
        <f>AN30*5</f>
        <v>0</v>
      </c>
      <c r="AP30" s="55"/>
      <c r="AQ30" s="55">
        <f>AP30*5</f>
        <v>0</v>
      </c>
      <c r="AR30" s="55"/>
      <c r="AS30" s="55">
        <f>AR30*1</f>
        <v>0</v>
      </c>
      <c r="AT30" s="55"/>
      <c r="AU30" s="295">
        <f>AT30*0.5</f>
        <v>0</v>
      </c>
      <c r="AV30" s="55"/>
      <c r="AW30" s="295">
        <f>AV30*1</f>
        <v>0</v>
      </c>
      <c r="AX30" s="295">
        <f>IF(AI30+AK30+AM30+AO30+AQ30+AS30+AU30+AW30&gt;10,10,AI30+AK30+AM30+AO30+AQ30+AS30+AU30+AW30)</f>
        <v>0</v>
      </c>
      <c r="AY30" s="295">
        <f>AG30+AX30</f>
        <v>12</v>
      </c>
      <c r="AZ30" s="295">
        <f>S30+AB30+AY30</f>
        <v>94</v>
      </c>
    </row>
    <row r="31" spans="1:52" ht="13.5">
      <c r="A31" s="64">
        <v>27</v>
      </c>
      <c r="B31" s="84" t="s">
        <v>241</v>
      </c>
      <c r="C31" s="294">
        <v>20997</v>
      </c>
      <c r="D31" s="55" t="s">
        <v>34</v>
      </c>
      <c r="E31" s="55" t="s">
        <v>29</v>
      </c>
      <c r="F31" s="55" t="s">
        <v>34</v>
      </c>
      <c r="G31" s="55">
        <v>1</v>
      </c>
      <c r="H31" s="55">
        <f>G31*6</f>
        <v>6</v>
      </c>
      <c r="I31" s="55"/>
      <c r="J31" s="55">
        <f>I31*6</f>
        <v>0</v>
      </c>
      <c r="K31" s="55">
        <v>34</v>
      </c>
      <c r="L31" s="55">
        <f>IF(K31&gt;4,K31*2+4,K31*3)</f>
        <v>72</v>
      </c>
      <c r="M31" s="55"/>
      <c r="N31" s="55">
        <f>IF(M31&gt;4,M31*2+4,M31*3)</f>
        <v>0</v>
      </c>
      <c r="O31" s="55">
        <v>1</v>
      </c>
      <c r="P31" s="55">
        <f>O31*2</f>
        <v>2</v>
      </c>
      <c r="Q31" s="55">
        <v>0</v>
      </c>
      <c r="R31" s="55">
        <f>Q31*3</f>
        <v>0</v>
      </c>
      <c r="S31" s="55">
        <f>H31+J31+L31+N31+P31+R31</f>
        <v>80</v>
      </c>
      <c r="T31" s="55"/>
      <c r="U31" s="55">
        <f>IF(T31=0,0,6)</f>
        <v>0</v>
      </c>
      <c r="V31" s="55"/>
      <c r="W31" s="55">
        <f>V31*4</f>
        <v>0</v>
      </c>
      <c r="X31" s="55"/>
      <c r="Y31" s="55">
        <f>X31*3</f>
        <v>0</v>
      </c>
      <c r="Z31" s="55"/>
      <c r="AA31" s="55">
        <f>IF(Z31=0,0,6)</f>
        <v>0</v>
      </c>
      <c r="AB31" s="55">
        <f>U31+W31+Y31+AA31</f>
        <v>0</v>
      </c>
      <c r="AC31" s="55"/>
      <c r="AD31" s="55"/>
      <c r="AE31" s="55"/>
      <c r="AF31" s="55">
        <v>1</v>
      </c>
      <c r="AG31" s="55">
        <f>AF31*12</f>
        <v>12</v>
      </c>
      <c r="AH31" s="55"/>
      <c r="AI31" s="55">
        <f>AH31*5</f>
        <v>0</v>
      </c>
      <c r="AJ31" s="55"/>
      <c r="AK31" s="55">
        <f>AJ31*3</f>
        <v>0</v>
      </c>
      <c r="AL31" s="55"/>
      <c r="AM31" s="55">
        <f>AL31*1</f>
        <v>0</v>
      </c>
      <c r="AN31" s="55"/>
      <c r="AO31" s="55">
        <f>AN31*5</f>
        <v>0</v>
      </c>
      <c r="AP31" s="55"/>
      <c r="AQ31" s="55">
        <f>AP31*5</f>
        <v>0</v>
      </c>
      <c r="AR31" s="55"/>
      <c r="AS31" s="55">
        <f>AR31*1</f>
        <v>0</v>
      </c>
      <c r="AT31" s="55"/>
      <c r="AU31" s="295">
        <f>AT31*0.5</f>
        <v>0</v>
      </c>
      <c r="AV31" s="55"/>
      <c r="AW31" s="295">
        <f>AV31*1</f>
        <v>0</v>
      </c>
      <c r="AX31" s="295">
        <f>IF(AI31+AK31+AM31+AO31+AQ31+AS31+AU31+AW31&gt;10,10,AI31+AK31+AM31+AO31+AQ31+AS31+AU31+AW31)</f>
        <v>0</v>
      </c>
      <c r="AY31" s="295">
        <f>AG31+AX31</f>
        <v>12</v>
      </c>
      <c r="AZ31" s="295">
        <f>S31+AB31+AY31</f>
        <v>92</v>
      </c>
    </row>
    <row r="32" spans="1:52" ht="13.5">
      <c r="A32" s="64">
        <v>28</v>
      </c>
      <c r="B32" s="84" t="s">
        <v>252</v>
      </c>
      <c r="C32" s="294">
        <v>21700</v>
      </c>
      <c r="D32" s="55" t="s">
        <v>34</v>
      </c>
      <c r="E32" s="55" t="s">
        <v>29</v>
      </c>
      <c r="F32" s="55" t="s">
        <v>34</v>
      </c>
      <c r="G32" s="55">
        <v>1</v>
      </c>
      <c r="H32" s="55">
        <f>G32*6</f>
        <v>6</v>
      </c>
      <c r="I32" s="55"/>
      <c r="J32" s="55">
        <f>I32*6</f>
        <v>0</v>
      </c>
      <c r="K32" s="55">
        <v>32</v>
      </c>
      <c r="L32" s="55">
        <f>IF(K32&gt;4,K32*2+4,K32*3)</f>
        <v>68</v>
      </c>
      <c r="M32" s="55"/>
      <c r="N32" s="55">
        <f>IF(M32&gt;4,M32*2+4,M32*3)</f>
        <v>0</v>
      </c>
      <c r="O32" s="55">
        <v>1</v>
      </c>
      <c r="P32" s="55">
        <f>O32*2</f>
        <v>2</v>
      </c>
      <c r="Q32" s="55">
        <v>0</v>
      </c>
      <c r="R32" s="55">
        <f>Q32*3</f>
        <v>0</v>
      </c>
      <c r="S32" s="55">
        <f>H32+J32+L32+N32+P32+R32</f>
        <v>76</v>
      </c>
      <c r="T32" s="55"/>
      <c r="U32" s="55">
        <f>IF(T32=0,0,6)</f>
        <v>0</v>
      </c>
      <c r="V32" s="55"/>
      <c r="W32" s="55">
        <f>V32*4</f>
        <v>0</v>
      </c>
      <c r="X32" s="55"/>
      <c r="Y32" s="55">
        <f>X32*3</f>
        <v>0</v>
      </c>
      <c r="Z32" s="55"/>
      <c r="AA32" s="55">
        <f>IF(Z32=0,0,6)</f>
        <v>0</v>
      </c>
      <c r="AB32" s="55">
        <f>U32+W32+Y32+AA32</f>
        <v>0</v>
      </c>
      <c r="AC32" s="55"/>
      <c r="AD32" s="55"/>
      <c r="AE32" s="55"/>
      <c r="AF32" s="55">
        <v>1</v>
      </c>
      <c r="AG32" s="55">
        <f>AF32*12</f>
        <v>12</v>
      </c>
      <c r="AH32" s="55"/>
      <c r="AI32" s="55">
        <f>AH32*5</f>
        <v>0</v>
      </c>
      <c r="AJ32" s="55">
        <v>1</v>
      </c>
      <c r="AK32" s="55">
        <f>AJ32*3</f>
        <v>3</v>
      </c>
      <c r="AL32" s="55"/>
      <c r="AM32" s="55">
        <f>AL32*1</f>
        <v>0</v>
      </c>
      <c r="AN32" s="55"/>
      <c r="AO32" s="55">
        <f>AN32*5</f>
        <v>0</v>
      </c>
      <c r="AP32" s="55"/>
      <c r="AQ32" s="55">
        <f>AP32*5</f>
        <v>0</v>
      </c>
      <c r="AR32" s="55"/>
      <c r="AS32" s="55">
        <f>AR32*1</f>
        <v>0</v>
      </c>
      <c r="AT32" s="55"/>
      <c r="AU32" s="295">
        <f>AT32*0.5</f>
        <v>0</v>
      </c>
      <c r="AV32" s="55"/>
      <c r="AW32" s="295">
        <f>AV32*1</f>
        <v>0</v>
      </c>
      <c r="AX32" s="295">
        <f>IF(AI32+AK32+AM32+AO32+AQ32+AS32+AU32+AW32&gt;10,10,AI32+AK32+AM32+AO32+AQ32+AS32+AU32+AW32)</f>
        <v>3</v>
      </c>
      <c r="AY32" s="295">
        <f>AG32+AX32</f>
        <v>15</v>
      </c>
      <c r="AZ32" s="295">
        <f>S32+AB32+AY32</f>
        <v>91</v>
      </c>
    </row>
    <row r="33" spans="1:52" ht="13.5">
      <c r="A33" s="64">
        <v>29</v>
      </c>
      <c r="B33" s="84" t="s">
        <v>294</v>
      </c>
      <c r="C33" s="294">
        <v>22311</v>
      </c>
      <c r="D33" s="55" t="s">
        <v>34</v>
      </c>
      <c r="E33" s="55" t="s">
        <v>29</v>
      </c>
      <c r="F33" s="55" t="s">
        <v>34</v>
      </c>
      <c r="G33" s="55">
        <v>0</v>
      </c>
      <c r="H33" s="55">
        <f>G33*6</f>
        <v>0</v>
      </c>
      <c r="I33" s="55"/>
      <c r="J33" s="55">
        <f>I33*6</f>
        <v>0</v>
      </c>
      <c r="K33" s="55">
        <v>34</v>
      </c>
      <c r="L33" s="55">
        <f>IF(K33&gt;4,K33*2+4,K33*3)</f>
        <v>72</v>
      </c>
      <c r="M33" s="55"/>
      <c r="N33" s="55">
        <f>IF(M33&gt;4,M33*2+4,M33*3)</f>
        <v>0</v>
      </c>
      <c r="O33" s="55">
        <v>0</v>
      </c>
      <c r="P33" s="55">
        <v>0</v>
      </c>
      <c r="Q33" s="55">
        <v>0</v>
      </c>
      <c r="R33" s="55">
        <f>Q33*3</f>
        <v>0</v>
      </c>
      <c r="S33" s="55">
        <f>H33+J33+L33+N33+P33+R33</f>
        <v>72</v>
      </c>
      <c r="T33" s="55"/>
      <c r="U33" s="55">
        <f>IF(T33=0,0,6)</f>
        <v>0</v>
      </c>
      <c r="V33" s="55"/>
      <c r="W33" s="55">
        <f>V33*4</f>
        <v>0</v>
      </c>
      <c r="X33" s="55"/>
      <c r="Y33" s="55">
        <f>X33*3</f>
        <v>0</v>
      </c>
      <c r="Z33" s="55"/>
      <c r="AA33" s="55">
        <f>IF(Z33=0,0,6)</f>
        <v>0</v>
      </c>
      <c r="AB33" s="55">
        <f>U33+W33+Y33+AA33</f>
        <v>0</v>
      </c>
      <c r="AC33" s="55"/>
      <c r="AD33" s="55"/>
      <c r="AE33" s="55"/>
      <c r="AF33" s="55">
        <v>1</v>
      </c>
      <c r="AG33" s="55">
        <f>AF33*12</f>
        <v>12</v>
      </c>
      <c r="AH33" s="55"/>
      <c r="AI33" s="55">
        <f>AH33*5</f>
        <v>0</v>
      </c>
      <c r="AJ33" s="55"/>
      <c r="AK33" s="55">
        <f>AJ33*3</f>
        <v>0</v>
      </c>
      <c r="AL33" s="55"/>
      <c r="AM33" s="55">
        <f>AL33*1</f>
        <v>0</v>
      </c>
      <c r="AN33" s="55"/>
      <c r="AO33" s="55">
        <f>AN33*5</f>
        <v>0</v>
      </c>
      <c r="AP33" s="55"/>
      <c r="AQ33" s="55">
        <f>AP33*5</f>
        <v>0</v>
      </c>
      <c r="AR33" s="55"/>
      <c r="AS33" s="55">
        <f>AR33*1</f>
        <v>0</v>
      </c>
      <c r="AT33" s="55"/>
      <c r="AU33" s="295">
        <f>AT33*0.5</f>
        <v>0</v>
      </c>
      <c r="AV33" s="55"/>
      <c r="AW33" s="295">
        <f>AV33*1</f>
        <v>0</v>
      </c>
      <c r="AX33" s="295">
        <f>IF(AI33+AK33+AM33+AO33+AQ33+AS33+AU33+AW33&gt;10,10,AI33+AK33+AM33+AO33+AQ33+AS33+AU33+AW33)</f>
        <v>0</v>
      </c>
      <c r="AY33" s="295">
        <f>AG33+AX33</f>
        <v>12</v>
      </c>
      <c r="AZ33" s="295">
        <f>S33+AB33+AY33</f>
        <v>84</v>
      </c>
    </row>
    <row r="34" spans="1:52" ht="13.5">
      <c r="A34" s="64">
        <v>30</v>
      </c>
      <c r="B34" s="84" t="s">
        <v>295</v>
      </c>
      <c r="C34" s="294">
        <v>21895</v>
      </c>
      <c r="D34" s="55" t="s">
        <v>34</v>
      </c>
      <c r="E34" s="55" t="s">
        <v>29</v>
      </c>
      <c r="F34" s="55" t="s">
        <v>34</v>
      </c>
      <c r="G34" s="55">
        <v>0</v>
      </c>
      <c r="H34" s="55">
        <f>G34*6</f>
        <v>0</v>
      </c>
      <c r="I34" s="55"/>
      <c r="J34" s="55">
        <f>I34*6</f>
        <v>0</v>
      </c>
      <c r="K34" s="55">
        <v>32</v>
      </c>
      <c r="L34" s="55">
        <f>IF(K34&gt;4,K34*2+4,K34*3)</f>
        <v>68</v>
      </c>
      <c r="M34" s="55"/>
      <c r="N34" s="55">
        <f>IF(M34&gt;4,M34*2+4,M34*3)</f>
        <v>0</v>
      </c>
      <c r="O34" s="55">
        <v>0</v>
      </c>
      <c r="P34" s="55">
        <v>0</v>
      </c>
      <c r="Q34" s="55">
        <v>0</v>
      </c>
      <c r="R34" s="55">
        <f>Q34*3</f>
        <v>0</v>
      </c>
      <c r="S34" s="55">
        <f>H34+J34+L34+N34+P34+R34</f>
        <v>68</v>
      </c>
      <c r="T34" s="55"/>
      <c r="U34" s="55">
        <f>IF(T34=0,0,6)</f>
        <v>0</v>
      </c>
      <c r="V34" s="55"/>
      <c r="W34" s="55">
        <f>V34*4</f>
        <v>0</v>
      </c>
      <c r="X34" s="55"/>
      <c r="Y34" s="55">
        <f>X34*3</f>
        <v>0</v>
      </c>
      <c r="Z34" s="55"/>
      <c r="AA34" s="55">
        <f>IF(Z34=0,0,6)</f>
        <v>0</v>
      </c>
      <c r="AB34" s="55">
        <f>U34+W34+Y34+AA34</f>
        <v>0</v>
      </c>
      <c r="AC34" s="55"/>
      <c r="AD34" s="55"/>
      <c r="AE34" s="55"/>
      <c r="AF34" s="55">
        <v>1</v>
      </c>
      <c r="AG34" s="55">
        <f>AF34*12</f>
        <v>12</v>
      </c>
      <c r="AH34" s="55"/>
      <c r="AI34" s="55">
        <f>AH34*5</f>
        <v>0</v>
      </c>
      <c r="AJ34" s="55">
        <v>1</v>
      </c>
      <c r="AK34" s="55">
        <f>AJ34*3</f>
        <v>3</v>
      </c>
      <c r="AL34" s="55"/>
      <c r="AM34" s="55">
        <f>AL34*1</f>
        <v>0</v>
      </c>
      <c r="AN34" s="55"/>
      <c r="AO34" s="55">
        <f>AN34*5</f>
        <v>0</v>
      </c>
      <c r="AP34" s="55"/>
      <c r="AQ34" s="55">
        <f>AP34*5</f>
        <v>0</v>
      </c>
      <c r="AR34" s="55"/>
      <c r="AS34" s="55">
        <f>AR34*1</f>
        <v>0</v>
      </c>
      <c r="AT34" s="55"/>
      <c r="AU34" s="295">
        <f>AT34*0.5</f>
        <v>0</v>
      </c>
      <c r="AV34" s="55"/>
      <c r="AW34" s="295">
        <f>AV34*1</f>
        <v>0</v>
      </c>
      <c r="AX34" s="295">
        <f>IF(AI34+AK34+AM34+AO34+AQ34+AS34+AU34+AW34&gt;10,10,AI34+AK34+AM34+AO34+AQ34+AS34+AU34+AW34)</f>
        <v>3</v>
      </c>
      <c r="AY34" s="295">
        <f>AG34+AX34</f>
        <v>15</v>
      </c>
      <c r="AZ34" s="295">
        <f>S34+AB34+AY34</f>
        <v>83</v>
      </c>
    </row>
    <row r="35" spans="1:52" ht="13.5">
      <c r="A35" s="64">
        <v>31</v>
      </c>
      <c r="B35" s="84" t="s">
        <v>296</v>
      </c>
      <c r="C35" s="294">
        <v>23383</v>
      </c>
      <c r="D35" s="55" t="s">
        <v>34</v>
      </c>
      <c r="E35" s="55" t="s">
        <v>29</v>
      </c>
      <c r="F35" s="55" t="s">
        <v>34</v>
      </c>
      <c r="G35" s="55">
        <v>0</v>
      </c>
      <c r="H35" s="55">
        <f>G35*6</f>
        <v>0</v>
      </c>
      <c r="I35" s="55"/>
      <c r="J35" s="55">
        <f>I35*6</f>
        <v>0</v>
      </c>
      <c r="K35" s="55">
        <v>27</v>
      </c>
      <c r="L35" s="55">
        <f>IF(K35&gt;4,K35*2+4,K35*3)</f>
        <v>58</v>
      </c>
      <c r="M35" s="55"/>
      <c r="N35" s="55">
        <f>IF(M35&gt;4,M35*2+4,M35*3)</f>
        <v>0</v>
      </c>
      <c r="O35" s="55">
        <v>0</v>
      </c>
      <c r="P35" s="55">
        <v>0</v>
      </c>
      <c r="Q35" s="55">
        <v>0</v>
      </c>
      <c r="R35" s="55">
        <f>Q35*3</f>
        <v>0</v>
      </c>
      <c r="S35" s="55">
        <f>H35+J35+L35+N35+P35+R35</f>
        <v>58</v>
      </c>
      <c r="T35" s="55"/>
      <c r="U35" s="55">
        <f>IF(T35=0,0,6)</f>
        <v>0</v>
      </c>
      <c r="V35" s="55"/>
      <c r="W35" s="55">
        <f>V35*4</f>
        <v>0</v>
      </c>
      <c r="X35" s="55">
        <v>1</v>
      </c>
      <c r="Y35" s="55">
        <f>X35*3</f>
        <v>3</v>
      </c>
      <c r="Z35" s="55"/>
      <c r="AA35" s="55">
        <f>IF(Z35=0,0,6)</f>
        <v>0</v>
      </c>
      <c r="AB35" s="55">
        <f>U35+W35+Y35+AA35</f>
        <v>3</v>
      </c>
      <c r="AC35" s="55"/>
      <c r="AD35" s="55"/>
      <c r="AE35" s="55"/>
      <c r="AF35" s="55">
        <v>1</v>
      </c>
      <c r="AG35" s="55">
        <f>AF35*12</f>
        <v>12</v>
      </c>
      <c r="AH35" s="55"/>
      <c r="AI35" s="55">
        <f>AH35*5</f>
        <v>0</v>
      </c>
      <c r="AJ35" s="55"/>
      <c r="AK35" s="55">
        <f>AJ35*3</f>
        <v>0</v>
      </c>
      <c r="AL35" s="55"/>
      <c r="AM35" s="55">
        <f>AL35*1</f>
        <v>0</v>
      </c>
      <c r="AN35" s="55">
        <v>1</v>
      </c>
      <c r="AO35" s="55">
        <f>AN35*5</f>
        <v>5</v>
      </c>
      <c r="AP35" s="55"/>
      <c r="AQ35" s="55">
        <f>AP35*5</f>
        <v>0</v>
      </c>
      <c r="AR35" s="55"/>
      <c r="AS35" s="55">
        <f>AR35*1</f>
        <v>0</v>
      </c>
      <c r="AT35" s="55"/>
      <c r="AU35" s="295">
        <f>AT35*0.5</f>
        <v>0</v>
      </c>
      <c r="AV35" s="55"/>
      <c r="AW35" s="295">
        <f>AV35*1</f>
        <v>0</v>
      </c>
      <c r="AX35" s="295">
        <f>IF(AI35+AK35+AM35+AO35+AQ35+AS35+AU35+AW35&gt;10,10,AI35+AK35+AM35+AO35+AQ35+AS35+AU35+AW35)</f>
        <v>5</v>
      </c>
      <c r="AY35" s="295">
        <f>AG35+AX35</f>
        <v>17</v>
      </c>
      <c r="AZ35" s="295">
        <f>S35+AB35+AY35</f>
        <v>78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3:D3"/>
    <mergeCell ref="G3:S3"/>
    <mergeCell ref="T3:AB3"/>
    <mergeCell ref="AC3:AE3"/>
    <mergeCell ref="AF3:AY3"/>
    <mergeCell ref="AZ3:AZ4"/>
    <mergeCell ref="C4:D4"/>
  </mergeCells>
  <printOptions/>
  <pageMargins left="0" right="0" top="0.984251968503937" bottom="0.984251968503937" header="0.5118110236220472" footer="0.5118110236220472"/>
  <pageSetup horizontalDpi="600" verticalDpi="600" orientation="landscape" paperSize="9" scale="57" r:id="rId1"/>
  <headerFooter alignWithMargins="0">
    <oddFooter>&amp;C&amp;A</oddFooter>
  </headerFooter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Z18"/>
  <sheetViews>
    <sheetView zoomScale="85" zoomScaleNormal="85" zoomScalePageLayoutView="0" workbookViewId="0" topLeftCell="A1">
      <selection activeCell="J28" sqref="J28"/>
    </sheetView>
  </sheetViews>
  <sheetFormatPr defaultColWidth="9.140625" defaultRowHeight="15"/>
  <cols>
    <col min="1" max="1" width="3.00390625" style="77" customWidth="1"/>
    <col min="2" max="2" width="31.28125" style="77" customWidth="1"/>
    <col min="3" max="3" width="12.7109375" style="77" bestFit="1" customWidth="1"/>
    <col min="4" max="4" width="3.421875" style="77" customWidth="1"/>
    <col min="5" max="5" width="3.421875" style="85" customWidth="1"/>
    <col min="6" max="6" width="10.28125" style="85" customWidth="1"/>
    <col min="7" max="19" width="4.7109375" style="77" customWidth="1"/>
    <col min="20" max="20" width="5.140625" style="77" customWidth="1"/>
    <col min="21" max="21" width="4.00390625" style="77" customWidth="1"/>
    <col min="22" max="22" width="3.8515625" style="77" customWidth="1"/>
    <col min="23" max="23" width="3.57421875" style="77" customWidth="1"/>
    <col min="24" max="24" width="4.7109375" style="77" customWidth="1"/>
    <col min="25" max="25" width="4.140625" style="77" customWidth="1"/>
    <col min="26" max="26" width="4.28125" style="77" customWidth="1"/>
    <col min="27" max="27" width="4.140625" style="77" customWidth="1"/>
    <col min="28" max="28" width="5.00390625" style="77" customWidth="1"/>
    <col min="29" max="31" width="3.57421875" style="77" customWidth="1"/>
    <col min="32" max="39" width="5.00390625" style="77" customWidth="1"/>
    <col min="40" max="40" width="5.57421875" style="77" customWidth="1"/>
    <col min="41" max="51" width="5.00390625" style="77" customWidth="1"/>
    <col min="52" max="52" width="6.7109375" style="77" customWidth="1"/>
    <col min="53" max="16384" width="9.140625" style="77" customWidth="1"/>
  </cols>
  <sheetData>
    <row r="1" spans="1:52" ht="23.25">
      <c r="A1" s="215" t="s">
        <v>211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7"/>
    </row>
    <row r="2" spans="1:52" ht="22.5" thickBot="1">
      <c r="A2" s="229" t="s">
        <v>191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1"/>
    </row>
    <row r="3" spans="1:52" ht="16.5" customHeight="1">
      <c r="A3" s="232" t="s">
        <v>225</v>
      </c>
      <c r="B3" s="222"/>
      <c r="C3" s="222"/>
      <c r="D3" s="233"/>
      <c r="E3" s="78"/>
      <c r="F3" s="78"/>
      <c r="G3" s="221" t="s">
        <v>6</v>
      </c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3"/>
      <c r="T3" s="224" t="s">
        <v>11</v>
      </c>
      <c r="U3" s="222"/>
      <c r="V3" s="222"/>
      <c r="W3" s="222"/>
      <c r="X3" s="222"/>
      <c r="Y3" s="222"/>
      <c r="Z3" s="222"/>
      <c r="AA3" s="222"/>
      <c r="AB3" s="223"/>
      <c r="AC3" s="225" t="s">
        <v>12</v>
      </c>
      <c r="AD3" s="226"/>
      <c r="AE3" s="227"/>
      <c r="AF3" s="225" t="s">
        <v>23</v>
      </c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8"/>
      <c r="AZ3" s="285" t="s">
        <v>24</v>
      </c>
    </row>
    <row r="4" spans="1:52" s="118" customFormat="1" ht="149.25" customHeight="1">
      <c r="A4" s="128" t="s">
        <v>226</v>
      </c>
      <c r="B4" s="129" t="s">
        <v>0</v>
      </c>
      <c r="C4" s="273" t="s">
        <v>1</v>
      </c>
      <c r="D4" s="274"/>
      <c r="E4" s="129"/>
      <c r="F4" s="129"/>
      <c r="G4" s="121" t="s">
        <v>2</v>
      </c>
      <c r="H4" s="121" t="s">
        <v>3</v>
      </c>
      <c r="I4" s="121" t="s">
        <v>222</v>
      </c>
      <c r="J4" s="121" t="s">
        <v>3</v>
      </c>
      <c r="K4" s="121" t="s">
        <v>4</v>
      </c>
      <c r="L4" s="121" t="s">
        <v>3</v>
      </c>
      <c r="M4" s="121" t="s">
        <v>223</v>
      </c>
      <c r="N4" s="121" t="s">
        <v>3</v>
      </c>
      <c r="O4" s="120" t="s">
        <v>230</v>
      </c>
      <c r="P4" s="121" t="s">
        <v>3</v>
      </c>
      <c r="Q4" s="121" t="s">
        <v>231</v>
      </c>
      <c r="R4" s="121" t="s">
        <v>3</v>
      </c>
      <c r="S4" s="130" t="s">
        <v>5</v>
      </c>
      <c r="T4" s="131" t="s">
        <v>31</v>
      </c>
      <c r="U4" s="132" t="s">
        <v>3</v>
      </c>
      <c r="V4" s="133" t="s">
        <v>7</v>
      </c>
      <c r="W4" s="132" t="s">
        <v>3</v>
      </c>
      <c r="X4" s="131" t="s">
        <v>13</v>
      </c>
      <c r="Y4" s="132" t="s">
        <v>3</v>
      </c>
      <c r="Z4" s="131" t="s">
        <v>14</v>
      </c>
      <c r="AA4" s="132" t="s">
        <v>3</v>
      </c>
      <c r="AB4" s="130" t="s">
        <v>5</v>
      </c>
      <c r="AC4" s="132" t="s">
        <v>8</v>
      </c>
      <c r="AD4" s="132" t="s">
        <v>9</v>
      </c>
      <c r="AE4" s="134" t="s">
        <v>10</v>
      </c>
      <c r="AF4" s="135" t="s">
        <v>15</v>
      </c>
      <c r="AG4" s="132" t="s">
        <v>3</v>
      </c>
      <c r="AH4" s="135" t="s">
        <v>16</v>
      </c>
      <c r="AI4" s="132" t="s">
        <v>3</v>
      </c>
      <c r="AJ4" s="135" t="s">
        <v>17</v>
      </c>
      <c r="AK4" s="132" t="s">
        <v>3</v>
      </c>
      <c r="AL4" s="135" t="s">
        <v>18</v>
      </c>
      <c r="AM4" s="132" t="s">
        <v>3</v>
      </c>
      <c r="AN4" s="135" t="s">
        <v>19</v>
      </c>
      <c r="AO4" s="132" t="s">
        <v>3</v>
      </c>
      <c r="AP4" s="135" t="s">
        <v>20</v>
      </c>
      <c r="AQ4" s="132" t="s">
        <v>3</v>
      </c>
      <c r="AR4" s="135" t="s">
        <v>21</v>
      </c>
      <c r="AS4" s="132" t="s">
        <v>3</v>
      </c>
      <c r="AT4" s="80" t="s">
        <v>232</v>
      </c>
      <c r="AU4" s="80" t="s">
        <v>3</v>
      </c>
      <c r="AV4" s="81" t="s">
        <v>233</v>
      </c>
      <c r="AW4" s="81" t="s">
        <v>3</v>
      </c>
      <c r="AX4" s="103" t="s">
        <v>25</v>
      </c>
      <c r="AY4" s="130" t="s">
        <v>22</v>
      </c>
      <c r="AZ4" s="286"/>
    </row>
    <row r="5" spans="1:52" s="118" customFormat="1" ht="16.5">
      <c r="A5" s="104">
        <v>1</v>
      </c>
      <c r="B5" s="105" t="s">
        <v>133</v>
      </c>
      <c r="C5" s="106">
        <v>21941</v>
      </c>
      <c r="D5" s="107" t="s">
        <v>56</v>
      </c>
      <c r="E5" s="125" t="s">
        <v>29</v>
      </c>
      <c r="F5" s="105" t="s">
        <v>115</v>
      </c>
      <c r="G5" s="108">
        <v>16</v>
      </c>
      <c r="H5" s="109">
        <f aca="true" t="shared" si="0" ref="H5:H18">G5*6</f>
        <v>96</v>
      </c>
      <c r="I5" s="109"/>
      <c r="J5" s="109">
        <f aca="true" t="shared" si="1" ref="J5:J18">I5*6</f>
        <v>0</v>
      </c>
      <c r="K5" s="109">
        <v>24</v>
      </c>
      <c r="L5" s="109">
        <f aca="true" t="shared" si="2" ref="L5:L18">IF(K5&gt;4,K5*2+4,K5*3)</f>
        <v>52</v>
      </c>
      <c r="M5" s="110"/>
      <c r="N5" s="109">
        <f aca="true" t="shared" si="3" ref="N5:N18">IF(M5&gt;4,M5*2+4,M5*3)</f>
        <v>0</v>
      </c>
      <c r="O5" s="110">
        <v>5</v>
      </c>
      <c r="P5" s="110">
        <f aca="true" t="shared" si="4" ref="P5:P18">O5*2</f>
        <v>10</v>
      </c>
      <c r="Q5" s="110">
        <v>7</v>
      </c>
      <c r="R5" s="110">
        <f aca="true" t="shared" si="5" ref="R5:R18">Q5*3</f>
        <v>21</v>
      </c>
      <c r="S5" s="111">
        <f aca="true" t="shared" si="6" ref="S5:S18">H5+J5+L5+N5+P5+R5</f>
        <v>179</v>
      </c>
      <c r="T5" s="104"/>
      <c r="U5" s="109">
        <f aca="true" t="shared" si="7" ref="U5:U18">IF(T5=0,0,6)</f>
        <v>0</v>
      </c>
      <c r="V5" s="109"/>
      <c r="W5" s="109">
        <f aca="true" t="shared" si="8" ref="W5:W18">V5*4</f>
        <v>0</v>
      </c>
      <c r="X5" s="109"/>
      <c r="Y5" s="109">
        <f aca="true" t="shared" si="9" ref="Y5:Y18">X5*3</f>
        <v>0</v>
      </c>
      <c r="Z5" s="109"/>
      <c r="AA5" s="109">
        <f aca="true" t="shared" si="10" ref="AA5:AA18">IF(Z5=0,0,6)</f>
        <v>0</v>
      </c>
      <c r="AB5" s="111">
        <f aca="true" t="shared" si="11" ref="AB5:AB18">U5+W5+Y5+AA5</f>
        <v>0</v>
      </c>
      <c r="AC5" s="104"/>
      <c r="AD5" s="109"/>
      <c r="AE5" s="111"/>
      <c r="AF5" s="104">
        <v>1</v>
      </c>
      <c r="AG5" s="109">
        <f aca="true" t="shared" si="12" ref="AG5:AG18">AF5*12</f>
        <v>12</v>
      </c>
      <c r="AH5" s="109"/>
      <c r="AI5" s="109">
        <f aca="true" t="shared" si="13" ref="AI5:AI18">AH5*5</f>
        <v>0</v>
      </c>
      <c r="AJ5" s="109"/>
      <c r="AK5" s="109">
        <f aca="true" t="shared" si="14" ref="AK5:AK18">AJ5*3</f>
        <v>0</v>
      </c>
      <c r="AL5" s="109"/>
      <c r="AM5" s="109">
        <f aca="true" t="shared" si="15" ref="AM5:AM18">AL5*1</f>
        <v>0</v>
      </c>
      <c r="AN5" s="109"/>
      <c r="AO5" s="109">
        <f aca="true" t="shared" si="16" ref="AO5:AO18">AN5*5</f>
        <v>0</v>
      </c>
      <c r="AP5" s="109"/>
      <c r="AQ5" s="109">
        <f aca="true" t="shared" si="17" ref="AQ5:AQ18">AP5*5</f>
        <v>0</v>
      </c>
      <c r="AR5" s="109"/>
      <c r="AS5" s="109">
        <f aca="true" t="shared" si="18" ref="AS5:AS18">AR5*1</f>
        <v>0</v>
      </c>
      <c r="AT5" s="109"/>
      <c r="AU5" s="65">
        <f aca="true" t="shared" si="19" ref="AU5:AU18">AT5*0.5</f>
        <v>0</v>
      </c>
      <c r="AV5" s="109"/>
      <c r="AW5" s="65">
        <f aca="true" t="shared" si="20" ref="AW5:AW18">AV5*1</f>
        <v>0</v>
      </c>
      <c r="AX5" s="65">
        <f aca="true" t="shared" si="21" ref="AX5:AX18">IF(AI5+AK5+AM5+AO5+AQ5+AS5+AU5+AW5&gt;10,10,AI5+AK5+AM5+AO5+AQ5+AS5+AU5+AW5)</f>
        <v>0</v>
      </c>
      <c r="AY5" s="112">
        <f aca="true" t="shared" si="22" ref="AY5:AY18">AG5+AX5</f>
        <v>12</v>
      </c>
      <c r="AZ5" s="113">
        <f aca="true" t="shared" si="23" ref="AZ5:AZ18">S5+AB5+AY5</f>
        <v>191</v>
      </c>
    </row>
    <row r="6" spans="1:52" s="118" customFormat="1" ht="16.5">
      <c r="A6" s="104">
        <v>2</v>
      </c>
      <c r="B6" s="105" t="s">
        <v>130</v>
      </c>
      <c r="C6" s="106">
        <v>22805</v>
      </c>
      <c r="D6" s="107" t="s">
        <v>56</v>
      </c>
      <c r="E6" s="125" t="s">
        <v>29</v>
      </c>
      <c r="F6" s="105" t="s">
        <v>115</v>
      </c>
      <c r="G6" s="108">
        <v>16</v>
      </c>
      <c r="H6" s="109">
        <f t="shared" si="0"/>
        <v>96</v>
      </c>
      <c r="I6" s="109"/>
      <c r="J6" s="109">
        <f t="shared" si="1"/>
        <v>0</v>
      </c>
      <c r="K6" s="109">
        <v>24</v>
      </c>
      <c r="L6" s="109">
        <f t="shared" si="2"/>
        <v>52</v>
      </c>
      <c r="M6" s="110"/>
      <c r="N6" s="109">
        <f t="shared" si="3"/>
        <v>0</v>
      </c>
      <c r="O6" s="110">
        <v>5</v>
      </c>
      <c r="P6" s="110">
        <f t="shared" si="4"/>
        <v>10</v>
      </c>
      <c r="Q6" s="110">
        <v>7</v>
      </c>
      <c r="R6" s="110">
        <f t="shared" si="5"/>
        <v>21</v>
      </c>
      <c r="S6" s="111">
        <f t="shared" si="6"/>
        <v>179</v>
      </c>
      <c r="T6" s="104"/>
      <c r="U6" s="109">
        <f t="shared" si="7"/>
        <v>0</v>
      </c>
      <c r="V6" s="109"/>
      <c r="W6" s="109">
        <f t="shared" si="8"/>
        <v>0</v>
      </c>
      <c r="X6" s="109"/>
      <c r="Y6" s="109">
        <f t="shared" si="9"/>
        <v>0</v>
      </c>
      <c r="Z6" s="109"/>
      <c r="AA6" s="109">
        <f t="shared" si="10"/>
        <v>0</v>
      </c>
      <c r="AB6" s="111">
        <f t="shared" si="11"/>
        <v>0</v>
      </c>
      <c r="AC6" s="104"/>
      <c r="AD6" s="109"/>
      <c r="AE6" s="111"/>
      <c r="AF6" s="104">
        <v>1</v>
      </c>
      <c r="AG6" s="109">
        <f t="shared" si="12"/>
        <v>12</v>
      </c>
      <c r="AH6" s="109"/>
      <c r="AI6" s="109">
        <f t="shared" si="13"/>
        <v>0</v>
      </c>
      <c r="AJ6" s="109"/>
      <c r="AK6" s="109">
        <f t="shared" si="14"/>
        <v>0</v>
      </c>
      <c r="AL6" s="109"/>
      <c r="AM6" s="109">
        <f t="shared" si="15"/>
        <v>0</v>
      </c>
      <c r="AN6" s="109"/>
      <c r="AO6" s="109">
        <f t="shared" si="16"/>
        <v>0</v>
      </c>
      <c r="AP6" s="109"/>
      <c r="AQ6" s="109">
        <f t="shared" si="17"/>
        <v>0</v>
      </c>
      <c r="AR6" s="109"/>
      <c r="AS6" s="109">
        <f t="shared" si="18"/>
        <v>0</v>
      </c>
      <c r="AT6" s="109"/>
      <c r="AU6" s="65">
        <f t="shared" si="19"/>
        <v>0</v>
      </c>
      <c r="AV6" s="109"/>
      <c r="AW6" s="65">
        <f t="shared" si="20"/>
        <v>0</v>
      </c>
      <c r="AX6" s="65">
        <f t="shared" si="21"/>
        <v>0</v>
      </c>
      <c r="AY6" s="112">
        <f t="shared" si="22"/>
        <v>12</v>
      </c>
      <c r="AZ6" s="113">
        <f t="shared" si="23"/>
        <v>191</v>
      </c>
    </row>
    <row r="7" spans="1:52" s="118" customFormat="1" ht="16.5">
      <c r="A7" s="104">
        <v>3</v>
      </c>
      <c r="B7" s="105" t="s">
        <v>119</v>
      </c>
      <c r="C7" s="106">
        <v>20516</v>
      </c>
      <c r="D7" s="107" t="s">
        <v>56</v>
      </c>
      <c r="E7" s="125" t="s">
        <v>29</v>
      </c>
      <c r="F7" s="105" t="s">
        <v>115</v>
      </c>
      <c r="G7" s="108">
        <v>16</v>
      </c>
      <c r="H7" s="109">
        <f t="shared" si="0"/>
        <v>96</v>
      </c>
      <c r="I7" s="109"/>
      <c r="J7" s="109">
        <f t="shared" si="1"/>
        <v>0</v>
      </c>
      <c r="K7" s="109">
        <v>19</v>
      </c>
      <c r="L7" s="109">
        <f t="shared" si="2"/>
        <v>42</v>
      </c>
      <c r="M7" s="110"/>
      <c r="N7" s="109">
        <f t="shared" si="3"/>
        <v>0</v>
      </c>
      <c r="O7" s="110">
        <v>5</v>
      </c>
      <c r="P7" s="110">
        <f t="shared" si="4"/>
        <v>10</v>
      </c>
      <c r="Q7" s="110">
        <v>7</v>
      </c>
      <c r="R7" s="110">
        <f t="shared" si="5"/>
        <v>21</v>
      </c>
      <c r="S7" s="111">
        <f t="shared" si="6"/>
        <v>169</v>
      </c>
      <c r="T7" s="104"/>
      <c r="U7" s="109">
        <f t="shared" si="7"/>
        <v>0</v>
      </c>
      <c r="V7" s="109"/>
      <c r="W7" s="109">
        <f t="shared" si="8"/>
        <v>0</v>
      </c>
      <c r="X7" s="109"/>
      <c r="Y7" s="109">
        <f t="shared" si="9"/>
        <v>0</v>
      </c>
      <c r="Z7" s="109"/>
      <c r="AA7" s="109">
        <f t="shared" si="10"/>
        <v>0</v>
      </c>
      <c r="AB7" s="111">
        <f t="shared" si="11"/>
        <v>0</v>
      </c>
      <c r="AC7" s="104"/>
      <c r="AD7" s="109"/>
      <c r="AE7" s="111"/>
      <c r="AF7" s="104">
        <v>1</v>
      </c>
      <c r="AG7" s="109">
        <f t="shared" si="12"/>
        <v>12</v>
      </c>
      <c r="AH7" s="109"/>
      <c r="AI7" s="109">
        <f t="shared" si="13"/>
        <v>0</v>
      </c>
      <c r="AJ7" s="109">
        <v>1</v>
      </c>
      <c r="AK7" s="109">
        <f t="shared" si="14"/>
        <v>3</v>
      </c>
      <c r="AL7" s="109"/>
      <c r="AM7" s="109">
        <f t="shared" si="15"/>
        <v>0</v>
      </c>
      <c r="AN7" s="109"/>
      <c r="AO7" s="109">
        <f t="shared" si="16"/>
        <v>0</v>
      </c>
      <c r="AP7" s="109"/>
      <c r="AQ7" s="109">
        <f t="shared" si="17"/>
        <v>0</v>
      </c>
      <c r="AR7" s="109"/>
      <c r="AS7" s="109">
        <f t="shared" si="18"/>
        <v>0</v>
      </c>
      <c r="AT7" s="109"/>
      <c r="AU7" s="65">
        <f t="shared" si="19"/>
        <v>0</v>
      </c>
      <c r="AV7" s="109"/>
      <c r="AW7" s="65">
        <f t="shared" si="20"/>
        <v>0</v>
      </c>
      <c r="AX7" s="65">
        <f t="shared" si="21"/>
        <v>3</v>
      </c>
      <c r="AY7" s="112">
        <f t="shared" si="22"/>
        <v>15</v>
      </c>
      <c r="AZ7" s="113">
        <f t="shared" si="23"/>
        <v>184</v>
      </c>
    </row>
    <row r="8" spans="1:52" s="118" customFormat="1" ht="16.5">
      <c r="A8" s="104">
        <v>4</v>
      </c>
      <c r="B8" s="105" t="s">
        <v>121</v>
      </c>
      <c r="C8" s="106">
        <v>22652</v>
      </c>
      <c r="D8" s="107" t="s">
        <v>56</v>
      </c>
      <c r="E8" s="125" t="s">
        <v>29</v>
      </c>
      <c r="F8" s="105" t="s">
        <v>115</v>
      </c>
      <c r="G8" s="108">
        <v>16</v>
      </c>
      <c r="H8" s="109">
        <f t="shared" si="0"/>
        <v>96</v>
      </c>
      <c r="I8" s="109"/>
      <c r="J8" s="109">
        <f t="shared" si="1"/>
        <v>0</v>
      </c>
      <c r="K8" s="109">
        <v>19</v>
      </c>
      <c r="L8" s="109">
        <f t="shared" si="2"/>
        <v>42</v>
      </c>
      <c r="M8" s="110"/>
      <c r="N8" s="109">
        <f t="shared" si="3"/>
        <v>0</v>
      </c>
      <c r="O8" s="110">
        <v>5</v>
      </c>
      <c r="P8" s="110">
        <f t="shared" si="4"/>
        <v>10</v>
      </c>
      <c r="Q8" s="110">
        <v>7</v>
      </c>
      <c r="R8" s="110">
        <f t="shared" si="5"/>
        <v>21</v>
      </c>
      <c r="S8" s="111">
        <f t="shared" si="6"/>
        <v>169</v>
      </c>
      <c r="T8" s="104"/>
      <c r="U8" s="109">
        <f t="shared" si="7"/>
        <v>0</v>
      </c>
      <c r="V8" s="109"/>
      <c r="W8" s="109">
        <f t="shared" si="8"/>
        <v>0</v>
      </c>
      <c r="X8" s="109"/>
      <c r="Y8" s="109">
        <f t="shared" si="9"/>
        <v>0</v>
      </c>
      <c r="Z8" s="109"/>
      <c r="AA8" s="109">
        <f t="shared" si="10"/>
        <v>0</v>
      </c>
      <c r="AB8" s="111">
        <f t="shared" si="11"/>
        <v>0</v>
      </c>
      <c r="AC8" s="104"/>
      <c r="AD8" s="109"/>
      <c r="AE8" s="111"/>
      <c r="AF8" s="104">
        <v>1</v>
      </c>
      <c r="AG8" s="109">
        <f t="shared" si="12"/>
        <v>12</v>
      </c>
      <c r="AH8" s="109"/>
      <c r="AI8" s="109">
        <f t="shared" si="13"/>
        <v>0</v>
      </c>
      <c r="AJ8" s="109"/>
      <c r="AK8" s="109">
        <f t="shared" si="14"/>
        <v>0</v>
      </c>
      <c r="AL8" s="109"/>
      <c r="AM8" s="109">
        <f t="shared" si="15"/>
        <v>0</v>
      </c>
      <c r="AN8" s="109"/>
      <c r="AO8" s="109">
        <f t="shared" si="16"/>
        <v>0</v>
      </c>
      <c r="AP8" s="109"/>
      <c r="AQ8" s="109">
        <f t="shared" si="17"/>
        <v>0</v>
      </c>
      <c r="AR8" s="109"/>
      <c r="AS8" s="109">
        <f t="shared" si="18"/>
        <v>0</v>
      </c>
      <c r="AT8" s="109"/>
      <c r="AU8" s="65">
        <f t="shared" si="19"/>
        <v>0</v>
      </c>
      <c r="AV8" s="109"/>
      <c r="AW8" s="65">
        <f t="shared" si="20"/>
        <v>0</v>
      </c>
      <c r="AX8" s="65">
        <f t="shared" si="21"/>
        <v>0</v>
      </c>
      <c r="AY8" s="112">
        <f t="shared" si="22"/>
        <v>12</v>
      </c>
      <c r="AZ8" s="113">
        <f t="shared" si="23"/>
        <v>181</v>
      </c>
    </row>
    <row r="9" spans="1:52" s="118" customFormat="1" ht="16.5">
      <c r="A9" s="104">
        <v>5</v>
      </c>
      <c r="B9" s="105" t="s">
        <v>131</v>
      </c>
      <c r="C9" s="106">
        <v>23545</v>
      </c>
      <c r="D9" s="107" t="s">
        <v>56</v>
      </c>
      <c r="E9" s="125" t="s">
        <v>29</v>
      </c>
      <c r="F9" s="105" t="s">
        <v>115</v>
      </c>
      <c r="G9" s="108">
        <v>16</v>
      </c>
      <c r="H9" s="109">
        <f t="shared" si="0"/>
        <v>96</v>
      </c>
      <c r="I9" s="109"/>
      <c r="J9" s="109">
        <f t="shared" si="1"/>
        <v>0</v>
      </c>
      <c r="K9" s="109">
        <v>16</v>
      </c>
      <c r="L9" s="109">
        <f t="shared" si="2"/>
        <v>36</v>
      </c>
      <c r="M9" s="110"/>
      <c r="N9" s="109">
        <f t="shared" si="3"/>
        <v>0</v>
      </c>
      <c r="O9" s="110">
        <v>5</v>
      </c>
      <c r="P9" s="110">
        <f t="shared" si="4"/>
        <v>10</v>
      </c>
      <c r="Q9" s="110">
        <v>7</v>
      </c>
      <c r="R9" s="110">
        <f t="shared" si="5"/>
        <v>21</v>
      </c>
      <c r="S9" s="111">
        <f t="shared" si="6"/>
        <v>163</v>
      </c>
      <c r="T9" s="104"/>
      <c r="U9" s="109">
        <f t="shared" si="7"/>
        <v>0</v>
      </c>
      <c r="V9" s="109"/>
      <c r="W9" s="109">
        <f t="shared" si="8"/>
        <v>0</v>
      </c>
      <c r="X9" s="109"/>
      <c r="Y9" s="109">
        <f t="shared" si="9"/>
        <v>0</v>
      </c>
      <c r="Z9" s="109"/>
      <c r="AA9" s="109">
        <f t="shared" si="10"/>
        <v>0</v>
      </c>
      <c r="AB9" s="111">
        <f t="shared" si="11"/>
        <v>0</v>
      </c>
      <c r="AC9" s="104"/>
      <c r="AD9" s="109"/>
      <c r="AE9" s="111"/>
      <c r="AF9" s="104">
        <v>1</v>
      </c>
      <c r="AG9" s="109">
        <f t="shared" si="12"/>
        <v>12</v>
      </c>
      <c r="AH9" s="109"/>
      <c r="AI9" s="109">
        <f t="shared" si="13"/>
        <v>0</v>
      </c>
      <c r="AJ9" s="109"/>
      <c r="AK9" s="109">
        <f t="shared" si="14"/>
        <v>0</v>
      </c>
      <c r="AL9" s="109"/>
      <c r="AM9" s="109">
        <f t="shared" si="15"/>
        <v>0</v>
      </c>
      <c r="AN9" s="109">
        <v>1</v>
      </c>
      <c r="AO9" s="109">
        <f t="shared" si="16"/>
        <v>5</v>
      </c>
      <c r="AP9" s="109"/>
      <c r="AQ9" s="109">
        <f t="shared" si="17"/>
        <v>0</v>
      </c>
      <c r="AR9" s="109"/>
      <c r="AS9" s="109">
        <f t="shared" si="18"/>
        <v>0</v>
      </c>
      <c r="AT9" s="109"/>
      <c r="AU9" s="65">
        <f t="shared" si="19"/>
        <v>0</v>
      </c>
      <c r="AV9" s="109"/>
      <c r="AW9" s="65">
        <f t="shared" si="20"/>
        <v>0</v>
      </c>
      <c r="AX9" s="65">
        <f t="shared" si="21"/>
        <v>5</v>
      </c>
      <c r="AY9" s="112">
        <f t="shared" si="22"/>
        <v>17</v>
      </c>
      <c r="AZ9" s="113">
        <f t="shared" si="23"/>
        <v>180</v>
      </c>
    </row>
    <row r="10" spans="1:52" s="118" customFormat="1" ht="16.5">
      <c r="A10" s="104">
        <v>6</v>
      </c>
      <c r="B10" s="105" t="s">
        <v>199</v>
      </c>
      <c r="C10" s="106">
        <v>22247</v>
      </c>
      <c r="D10" s="107" t="s">
        <v>56</v>
      </c>
      <c r="E10" s="125" t="s">
        <v>30</v>
      </c>
      <c r="F10" s="105" t="s">
        <v>115</v>
      </c>
      <c r="G10" s="108">
        <v>16</v>
      </c>
      <c r="H10" s="109">
        <f t="shared" si="0"/>
        <v>96</v>
      </c>
      <c r="I10" s="109"/>
      <c r="J10" s="109">
        <f t="shared" si="1"/>
        <v>0</v>
      </c>
      <c r="K10" s="109">
        <v>17</v>
      </c>
      <c r="L10" s="109">
        <f t="shared" si="2"/>
        <v>38</v>
      </c>
      <c r="M10" s="110"/>
      <c r="N10" s="109">
        <f t="shared" si="3"/>
        <v>0</v>
      </c>
      <c r="O10" s="110">
        <v>5</v>
      </c>
      <c r="P10" s="110">
        <f t="shared" si="4"/>
        <v>10</v>
      </c>
      <c r="Q10" s="110">
        <v>7</v>
      </c>
      <c r="R10" s="110">
        <f t="shared" si="5"/>
        <v>21</v>
      </c>
      <c r="S10" s="111">
        <f t="shared" si="6"/>
        <v>165</v>
      </c>
      <c r="T10" s="104"/>
      <c r="U10" s="109">
        <f t="shared" si="7"/>
        <v>0</v>
      </c>
      <c r="V10" s="109"/>
      <c r="W10" s="109">
        <f t="shared" si="8"/>
        <v>0</v>
      </c>
      <c r="X10" s="109"/>
      <c r="Y10" s="109">
        <f t="shared" si="9"/>
        <v>0</v>
      </c>
      <c r="Z10" s="109"/>
      <c r="AA10" s="109">
        <f t="shared" si="10"/>
        <v>0</v>
      </c>
      <c r="AB10" s="111">
        <f t="shared" si="11"/>
        <v>0</v>
      </c>
      <c r="AC10" s="104"/>
      <c r="AD10" s="109"/>
      <c r="AE10" s="111"/>
      <c r="AF10" s="104">
        <v>1</v>
      </c>
      <c r="AG10" s="109">
        <f t="shared" si="12"/>
        <v>12</v>
      </c>
      <c r="AH10" s="109"/>
      <c r="AI10" s="109">
        <f t="shared" si="13"/>
        <v>0</v>
      </c>
      <c r="AJ10" s="109"/>
      <c r="AK10" s="109">
        <f t="shared" si="14"/>
        <v>0</v>
      </c>
      <c r="AL10" s="109"/>
      <c r="AM10" s="109">
        <f t="shared" si="15"/>
        <v>0</v>
      </c>
      <c r="AN10" s="109"/>
      <c r="AO10" s="109">
        <f t="shared" si="16"/>
        <v>0</v>
      </c>
      <c r="AP10" s="109"/>
      <c r="AQ10" s="109">
        <f t="shared" si="17"/>
        <v>0</v>
      </c>
      <c r="AR10" s="109"/>
      <c r="AS10" s="109">
        <f t="shared" si="18"/>
        <v>0</v>
      </c>
      <c r="AT10" s="109"/>
      <c r="AU10" s="65">
        <f t="shared" si="19"/>
        <v>0</v>
      </c>
      <c r="AV10" s="109"/>
      <c r="AW10" s="65">
        <f t="shared" si="20"/>
        <v>0</v>
      </c>
      <c r="AX10" s="65">
        <f t="shared" si="21"/>
        <v>0</v>
      </c>
      <c r="AY10" s="112">
        <f t="shared" si="22"/>
        <v>12</v>
      </c>
      <c r="AZ10" s="113">
        <f t="shared" si="23"/>
        <v>177</v>
      </c>
    </row>
    <row r="11" spans="1:52" s="118" customFormat="1" ht="16.5">
      <c r="A11" s="104">
        <v>7</v>
      </c>
      <c r="B11" s="105" t="s">
        <v>132</v>
      </c>
      <c r="C11" s="106">
        <v>22457</v>
      </c>
      <c r="D11" s="107" t="s">
        <v>56</v>
      </c>
      <c r="E11" s="125" t="s">
        <v>29</v>
      </c>
      <c r="F11" s="105" t="s">
        <v>115</v>
      </c>
      <c r="G11" s="108">
        <v>16</v>
      </c>
      <c r="H11" s="109">
        <f t="shared" si="0"/>
        <v>96</v>
      </c>
      <c r="I11" s="109"/>
      <c r="J11" s="109">
        <f t="shared" si="1"/>
        <v>0</v>
      </c>
      <c r="K11" s="109">
        <v>17</v>
      </c>
      <c r="L11" s="109">
        <f t="shared" si="2"/>
        <v>38</v>
      </c>
      <c r="M11" s="110"/>
      <c r="N11" s="109">
        <f t="shared" si="3"/>
        <v>0</v>
      </c>
      <c r="O11" s="110">
        <v>5</v>
      </c>
      <c r="P11" s="110">
        <f t="shared" si="4"/>
        <v>10</v>
      </c>
      <c r="Q11" s="110">
        <v>7</v>
      </c>
      <c r="R11" s="110">
        <f t="shared" si="5"/>
        <v>21</v>
      </c>
      <c r="S11" s="111">
        <f t="shared" si="6"/>
        <v>165</v>
      </c>
      <c r="T11" s="104"/>
      <c r="U11" s="109">
        <f t="shared" si="7"/>
        <v>0</v>
      </c>
      <c r="V11" s="109"/>
      <c r="W11" s="109">
        <f t="shared" si="8"/>
        <v>0</v>
      </c>
      <c r="X11" s="109"/>
      <c r="Y11" s="109">
        <f t="shared" si="9"/>
        <v>0</v>
      </c>
      <c r="Z11" s="109"/>
      <c r="AA11" s="109">
        <f t="shared" si="10"/>
        <v>0</v>
      </c>
      <c r="AB11" s="111">
        <f t="shared" si="11"/>
        <v>0</v>
      </c>
      <c r="AC11" s="104"/>
      <c r="AD11" s="109"/>
      <c r="AE11" s="111"/>
      <c r="AF11" s="104">
        <v>1</v>
      </c>
      <c r="AG11" s="109">
        <f t="shared" si="12"/>
        <v>12</v>
      </c>
      <c r="AH11" s="109"/>
      <c r="AI11" s="109">
        <f t="shared" si="13"/>
        <v>0</v>
      </c>
      <c r="AJ11" s="109"/>
      <c r="AK11" s="109">
        <f t="shared" si="14"/>
        <v>0</v>
      </c>
      <c r="AL11" s="109"/>
      <c r="AM11" s="109">
        <f t="shared" si="15"/>
        <v>0</v>
      </c>
      <c r="AN11" s="109"/>
      <c r="AO11" s="109">
        <f t="shared" si="16"/>
        <v>0</v>
      </c>
      <c r="AP11" s="109"/>
      <c r="AQ11" s="109">
        <f t="shared" si="17"/>
        <v>0</v>
      </c>
      <c r="AR11" s="109"/>
      <c r="AS11" s="109">
        <f t="shared" si="18"/>
        <v>0</v>
      </c>
      <c r="AT11" s="109"/>
      <c r="AU11" s="65">
        <f t="shared" si="19"/>
        <v>0</v>
      </c>
      <c r="AV11" s="109"/>
      <c r="AW11" s="65">
        <f t="shared" si="20"/>
        <v>0</v>
      </c>
      <c r="AX11" s="65">
        <f t="shared" si="21"/>
        <v>0</v>
      </c>
      <c r="AY11" s="112">
        <f t="shared" si="22"/>
        <v>12</v>
      </c>
      <c r="AZ11" s="113">
        <f t="shared" si="23"/>
        <v>177</v>
      </c>
    </row>
    <row r="12" spans="1:52" s="118" customFormat="1" ht="16.5">
      <c r="A12" s="104">
        <v>8</v>
      </c>
      <c r="B12" s="105" t="s">
        <v>120</v>
      </c>
      <c r="C12" s="106">
        <v>23941</v>
      </c>
      <c r="D12" s="107" t="s">
        <v>56</v>
      </c>
      <c r="E12" s="125" t="s">
        <v>29</v>
      </c>
      <c r="F12" s="105" t="s">
        <v>115</v>
      </c>
      <c r="G12" s="108">
        <v>16</v>
      </c>
      <c r="H12" s="109">
        <f t="shared" si="0"/>
        <v>96</v>
      </c>
      <c r="I12" s="109"/>
      <c r="J12" s="109">
        <f t="shared" si="1"/>
        <v>0</v>
      </c>
      <c r="K12" s="109">
        <v>15</v>
      </c>
      <c r="L12" s="109">
        <f t="shared" si="2"/>
        <v>34</v>
      </c>
      <c r="M12" s="110"/>
      <c r="N12" s="109">
        <f t="shared" si="3"/>
        <v>0</v>
      </c>
      <c r="O12" s="110">
        <v>5</v>
      </c>
      <c r="P12" s="110">
        <f t="shared" si="4"/>
        <v>10</v>
      </c>
      <c r="Q12" s="110">
        <v>7</v>
      </c>
      <c r="R12" s="110">
        <f t="shared" si="5"/>
        <v>21</v>
      </c>
      <c r="S12" s="111">
        <f t="shared" si="6"/>
        <v>161</v>
      </c>
      <c r="T12" s="104"/>
      <c r="U12" s="109">
        <f t="shared" si="7"/>
        <v>0</v>
      </c>
      <c r="V12" s="109"/>
      <c r="W12" s="109">
        <f t="shared" si="8"/>
        <v>0</v>
      </c>
      <c r="X12" s="109"/>
      <c r="Y12" s="109">
        <f t="shared" si="9"/>
        <v>0</v>
      </c>
      <c r="Z12" s="109"/>
      <c r="AA12" s="109">
        <f t="shared" si="10"/>
        <v>0</v>
      </c>
      <c r="AB12" s="111">
        <f t="shared" si="11"/>
        <v>0</v>
      </c>
      <c r="AC12" s="104"/>
      <c r="AD12" s="109"/>
      <c r="AE12" s="111"/>
      <c r="AF12" s="104">
        <v>1</v>
      </c>
      <c r="AG12" s="109">
        <f t="shared" si="12"/>
        <v>12</v>
      </c>
      <c r="AH12" s="109"/>
      <c r="AI12" s="109">
        <f t="shared" si="13"/>
        <v>0</v>
      </c>
      <c r="AJ12" s="109">
        <v>1</v>
      </c>
      <c r="AK12" s="109">
        <f t="shared" si="14"/>
        <v>3</v>
      </c>
      <c r="AL12" s="109"/>
      <c r="AM12" s="109">
        <f t="shared" si="15"/>
        <v>0</v>
      </c>
      <c r="AN12" s="109"/>
      <c r="AO12" s="109">
        <f t="shared" si="16"/>
        <v>0</v>
      </c>
      <c r="AP12" s="109"/>
      <c r="AQ12" s="109">
        <f t="shared" si="17"/>
        <v>0</v>
      </c>
      <c r="AR12" s="109"/>
      <c r="AS12" s="109">
        <f t="shared" si="18"/>
        <v>0</v>
      </c>
      <c r="AT12" s="109"/>
      <c r="AU12" s="65">
        <f t="shared" si="19"/>
        <v>0</v>
      </c>
      <c r="AV12" s="109"/>
      <c r="AW12" s="65">
        <f t="shared" si="20"/>
        <v>0</v>
      </c>
      <c r="AX12" s="65">
        <f t="shared" si="21"/>
        <v>3</v>
      </c>
      <c r="AY12" s="112">
        <f t="shared" si="22"/>
        <v>15</v>
      </c>
      <c r="AZ12" s="113">
        <f t="shared" si="23"/>
        <v>176</v>
      </c>
    </row>
    <row r="13" spans="1:52" s="118" customFormat="1" ht="16.5">
      <c r="A13" s="104">
        <v>9</v>
      </c>
      <c r="B13" s="105" t="s">
        <v>118</v>
      </c>
      <c r="C13" s="106">
        <v>23829</v>
      </c>
      <c r="D13" s="107" t="s">
        <v>56</v>
      </c>
      <c r="E13" s="125" t="s">
        <v>29</v>
      </c>
      <c r="F13" s="105" t="s">
        <v>115</v>
      </c>
      <c r="G13" s="108">
        <v>16</v>
      </c>
      <c r="H13" s="109">
        <f t="shared" si="0"/>
        <v>96</v>
      </c>
      <c r="I13" s="109"/>
      <c r="J13" s="109">
        <f t="shared" si="1"/>
        <v>0</v>
      </c>
      <c r="K13" s="109">
        <v>16</v>
      </c>
      <c r="L13" s="109">
        <f t="shared" si="2"/>
        <v>36</v>
      </c>
      <c r="M13" s="110"/>
      <c r="N13" s="109">
        <f t="shared" si="3"/>
        <v>0</v>
      </c>
      <c r="O13" s="110">
        <v>5</v>
      </c>
      <c r="P13" s="110">
        <f t="shared" si="4"/>
        <v>10</v>
      </c>
      <c r="Q13" s="110">
        <v>7</v>
      </c>
      <c r="R13" s="110">
        <f t="shared" si="5"/>
        <v>21</v>
      </c>
      <c r="S13" s="111">
        <f t="shared" si="6"/>
        <v>163</v>
      </c>
      <c r="T13" s="104"/>
      <c r="U13" s="109">
        <f t="shared" si="7"/>
        <v>0</v>
      </c>
      <c r="V13" s="109"/>
      <c r="W13" s="109">
        <f t="shared" si="8"/>
        <v>0</v>
      </c>
      <c r="X13" s="109"/>
      <c r="Y13" s="109">
        <f t="shared" si="9"/>
        <v>0</v>
      </c>
      <c r="Z13" s="109"/>
      <c r="AA13" s="109">
        <f t="shared" si="10"/>
        <v>0</v>
      </c>
      <c r="AB13" s="111">
        <f t="shared" si="11"/>
        <v>0</v>
      </c>
      <c r="AC13" s="104"/>
      <c r="AD13" s="109"/>
      <c r="AE13" s="111"/>
      <c r="AF13" s="104">
        <v>1</v>
      </c>
      <c r="AG13" s="109">
        <f t="shared" si="12"/>
        <v>12</v>
      </c>
      <c r="AH13" s="109"/>
      <c r="AI13" s="109">
        <f t="shared" si="13"/>
        <v>0</v>
      </c>
      <c r="AJ13" s="109"/>
      <c r="AK13" s="109">
        <f t="shared" si="14"/>
        <v>0</v>
      </c>
      <c r="AL13" s="109"/>
      <c r="AM13" s="109">
        <f t="shared" si="15"/>
        <v>0</v>
      </c>
      <c r="AN13" s="109"/>
      <c r="AO13" s="109">
        <f t="shared" si="16"/>
        <v>0</v>
      </c>
      <c r="AP13" s="109"/>
      <c r="AQ13" s="109">
        <f t="shared" si="17"/>
        <v>0</v>
      </c>
      <c r="AR13" s="109"/>
      <c r="AS13" s="109">
        <f t="shared" si="18"/>
        <v>0</v>
      </c>
      <c r="AT13" s="109"/>
      <c r="AU13" s="65">
        <f t="shared" si="19"/>
        <v>0</v>
      </c>
      <c r="AV13" s="109"/>
      <c r="AW13" s="65">
        <f t="shared" si="20"/>
        <v>0</v>
      </c>
      <c r="AX13" s="65">
        <f t="shared" si="21"/>
        <v>0</v>
      </c>
      <c r="AY13" s="112">
        <f t="shared" si="22"/>
        <v>12</v>
      </c>
      <c r="AZ13" s="113">
        <f t="shared" si="23"/>
        <v>175</v>
      </c>
    </row>
    <row r="14" spans="1:52" s="118" customFormat="1" ht="16.5">
      <c r="A14" s="104">
        <v>10</v>
      </c>
      <c r="B14" s="105" t="s">
        <v>116</v>
      </c>
      <c r="C14" s="106">
        <v>23183</v>
      </c>
      <c r="D14" s="107" t="s">
        <v>56</v>
      </c>
      <c r="E14" s="125" t="s">
        <v>29</v>
      </c>
      <c r="F14" s="105" t="s">
        <v>115</v>
      </c>
      <c r="G14" s="108">
        <v>15</v>
      </c>
      <c r="H14" s="109">
        <f t="shared" si="0"/>
        <v>90</v>
      </c>
      <c r="I14" s="109"/>
      <c r="J14" s="109">
        <f t="shared" si="1"/>
        <v>0</v>
      </c>
      <c r="K14" s="109">
        <v>18</v>
      </c>
      <c r="L14" s="109">
        <f t="shared" si="2"/>
        <v>40</v>
      </c>
      <c r="M14" s="110"/>
      <c r="N14" s="109">
        <f t="shared" si="3"/>
        <v>0</v>
      </c>
      <c r="O14" s="110">
        <v>5</v>
      </c>
      <c r="P14" s="110">
        <f t="shared" si="4"/>
        <v>10</v>
      </c>
      <c r="Q14" s="110">
        <v>6</v>
      </c>
      <c r="R14" s="110">
        <f t="shared" si="5"/>
        <v>18</v>
      </c>
      <c r="S14" s="111">
        <f t="shared" si="6"/>
        <v>158</v>
      </c>
      <c r="T14" s="104"/>
      <c r="U14" s="109">
        <f t="shared" si="7"/>
        <v>0</v>
      </c>
      <c r="V14" s="109"/>
      <c r="W14" s="109">
        <f t="shared" si="8"/>
        <v>0</v>
      </c>
      <c r="X14" s="109"/>
      <c r="Y14" s="109">
        <f t="shared" si="9"/>
        <v>0</v>
      </c>
      <c r="Z14" s="109"/>
      <c r="AA14" s="109">
        <f t="shared" si="10"/>
        <v>0</v>
      </c>
      <c r="AB14" s="111">
        <f t="shared" si="11"/>
        <v>0</v>
      </c>
      <c r="AC14" s="104"/>
      <c r="AD14" s="109"/>
      <c r="AE14" s="111"/>
      <c r="AF14" s="104">
        <v>1</v>
      </c>
      <c r="AG14" s="109">
        <f t="shared" si="12"/>
        <v>12</v>
      </c>
      <c r="AH14" s="109"/>
      <c r="AI14" s="109">
        <f t="shared" si="13"/>
        <v>0</v>
      </c>
      <c r="AJ14" s="109"/>
      <c r="AK14" s="109">
        <f t="shared" si="14"/>
        <v>0</v>
      </c>
      <c r="AL14" s="109"/>
      <c r="AM14" s="109">
        <f t="shared" si="15"/>
        <v>0</v>
      </c>
      <c r="AN14" s="109"/>
      <c r="AO14" s="109">
        <f t="shared" si="16"/>
        <v>0</v>
      </c>
      <c r="AP14" s="109"/>
      <c r="AQ14" s="109">
        <f t="shared" si="17"/>
        <v>0</v>
      </c>
      <c r="AR14" s="109"/>
      <c r="AS14" s="109">
        <f t="shared" si="18"/>
        <v>0</v>
      </c>
      <c r="AT14" s="109"/>
      <c r="AU14" s="65">
        <f t="shared" si="19"/>
        <v>0</v>
      </c>
      <c r="AV14" s="109"/>
      <c r="AW14" s="65">
        <f t="shared" si="20"/>
        <v>0</v>
      </c>
      <c r="AX14" s="65">
        <f t="shared" si="21"/>
        <v>0</v>
      </c>
      <c r="AY14" s="112">
        <f t="shared" si="22"/>
        <v>12</v>
      </c>
      <c r="AZ14" s="113">
        <f t="shared" si="23"/>
        <v>170</v>
      </c>
    </row>
    <row r="15" spans="1:52" s="118" customFormat="1" ht="16.5">
      <c r="A15" s="104">
        <v>11</v>
      </c>
      <c r="B15" s="105" t="s">
        <v>200</v>
      </c>
      <c r="C15" s="106">
        <v>24402</v>
      </c>
      <c r="D15" s="107" t="s">
        <v>56</v>
      </c>
      <c r="E15" s="125" t="s">
        <v>29</v>
      </c>
      <c r="F15" s="105" t="s">
        <v>115</v>
      </c>
      <c r="G15" s="108">
        <v>14</v>
      </c>
      <c r="H15" s="109">
        <f t="shared" si="0"/>
        <v>84</v>
      </c>
      <c r="I15" s="109"/>
      <c r="J15" s="109">
        <f t="shared" si="1"/>
        <v>0</v>
      </c>
      <c r="K15" s="109">
        <v>17</v>
      </c>
      <c r="L15" s="109">
        <f t="shared" si="2"/>
        <v>38</v>
      </c>
      <c r="M15" s="110"/>
      <c r="N15" s="109">
        <f t="shared" si="3"/>
        <v>0</v>
      </c>
      <c r="O15" s="110">
        <v>5</v>
      </c>
      <c r="P15" s="110">
        <f t="shared" si="4"/>
        <v>10</v>
      </c>
      <c r="Q15" s="110">
        <v>7</v>
      </c>
      <c r="R15" s="110">
        <f t="shared" si="5"/>
        <v>21</v>
      </c>
      <c r="S15" s="111">
        <f t="shared" si="6"/>
        <v>153</v>
      </c>
      <c r="T15" s="104"/>
      <c r="U15" s="109">
        <f t="shared" si="7"/>
        <v>0</v>
      </c>
      <c r="V15" s="109"/>
      <c r="W15" s="109">
        <f t="shared" si="8"/>
        <v>0</v>
      </c>
      <c r="X15" s="109">
        <v>1</v>
      </c>
      <c r="Y15" s="109">
        <f t="shared" si="9"/>
        <v>3</v>
      </c>
      <c r="Z15" s="109"/>
      <c r="AA15" s="109">
        <f t="shared" si="10"/>
        <v>0</v>
      </c>
      <c r="AB15" s="111">
        <f t="shared" si="11"/>
        <v>3</v>
      </c>
      <c r="AC15" s="104"/>
      <c r="AD15" s="109"/>
      <c r="AE15" s="111"/>
      <c r="AF15" s="104">
        <v>1</v>
      </c>
      <c r="AG15" s="109">
        <f t="shared" si="12"/>
        <v>12</v>
      </c>
      <c r="AH15" s="109"/>
      <c r="AI15" s="109">
        <f t="shared" si="13"/>
        <v>0</v>
      </c>
      <c r="AJ15" s="109"/>
      <c r="AK15" s="109">
        <f t="shared" si="14"/>
        <v>0</v>
      </c>
      <c r="AL15" s="109"/>
      <c r="AM15" s="109">
        <f t="shared" si="15"/>
        <v>0</v>
      </c>
      <c r="AN15" s="109"/>
      <c r="AO15" s="109">
        <f t="shared" si="16"/>
        <v>0</v>
      </c>
      <c r="AP15" s="109"/>
      <c r="AQ15" s="109">
        <f t="shared" si="17"/>
        <v>0</v>
      </c>
      <c r="AR15" s="109"/>
      <c r="AS15" s="109">
        <f t="shared" si="18"/>
        <v>0</v>
      </c>
      <c r="AT15" s="109"/>
      <c r="AU15" s="65">
        <f t="shared" si="19"/>
        <v>0</v>
      </c>
      <c r="AV15" s="109"/>
      <c r="AW15" s="65">
        <f t="shared" si="20"/>
        <v>0</v>
      </c>
      <c r="AX15" s="65">
        <f t="shared" si="21"/>
        <v>0</v>
      </c>
      <c r="AY15" s="112">
        <f t="shared" si="22"/>
        <v>12</v>
      </c>
      <c r="AZ15" s="113">
        <f t="shared" si="23"/>
        <v>168</v>
      </c>
    </row>
    <row r="16" spans="1:52" ht="17.25" customHeight="1">
      <c r="A16" s="104">
        <v>12</v>
      </c>
      <c r="B16" s="147" t="s">
        <v>240</v>
      </c>
      <c r="C16" s="148">
        <v>21065</v>
      </c>
      <c r="D16" s="105" t="s">
        <v>56</v>
      </c>
      <c r="E16" s="105" t="s">
        <v>29</v>
      </c>
      <c r="F16" s="105" t="s">
        <v>115</v>
      </c>
      <c r="G16" s="109">
        <v>1</v>
      </c>
      <c r="H16" s="109">
        <f t="shared" si="0"/>
        <v>6</v>
      </c>
      <c r="I16" s="109"/>
      <c r="J16" s="109">
        <f t="shared" si="1"/>
        <v>0</v>
      </c>
      <c r="K16" s="109">
        <v>33</v>
      </c>
      <c r="L16" s="109">
        <f t="shared" si="2"/>
        <v>70</v>
      </c>
      <c r="M16" s="109"/>
      <c r="N16" s="109">
        <f t="shared" si="3"/>
        <v>0</v>
      </c>
      <c r="O16" s="109">
        <v>1</v>
      </c>
      <c r="P16" s="109">
        <f t="shared" si="4"/>
        <v>2</v>
      </c>
      <c r="Q16" s="109">
        <v>0</v>
      </c>
      <c r="R16" s="109">
        <f t="shared" si="5"/>
        <v>0</v>
      </c>
      <c r="S16" s="109">
        <f t="shared" si="6"/>
        <v>78</v>
      </c>
      <c r="T16" s="109"/>
      <c r="U16" s="109">
        <f t="shared" si="7"/>
        <v>0</v>
      </c>
      <c r="V16" s="109"/>
      <c r="W16" s="109">
        <f t="shared" si="8"/>
        <v>0</v>
      </c>
      <c r="X16" s="109"/>
      <c r="Y16" s="109">
        <f t="shared" si="9"/>
        <v>0</v>
      </c>
      <c r="Z16" s="109"/>
      <c r="AA16" s="109">
        <f t="shared" si="10"/>
        <v>0</v>
      </c>
      <c r="AB16" s="109">
        <f t="shared" si="11"/>
        <v>0</v>
      </c>
      <c r="AC16" s="109"/>
      <c r="AD16" s="109"/>
      <c r="AE16" s="109"/>
      <c r="AF16" s="109">
        <v>1</v>
      </c>
      <c r="AG16" s="109">
        <f t="shared" si="12"/>
        <v>12</v>
      </c>
      <c r="AH16" s="109"/>
      <c r="AI16" s="109">
        <f t="shared" si="13"/>
        <v>0</v>
      </c>
      <c r="AJ16" s="109"/>
      <c r="AK16" s="109">
        <f t="shared" si="14"/>
        <v>0</v>
      </c>
      <c r="AL16" s="109"/>
      <c r="AM16" s="109">
        <f t="shared" si="15"/>
        <v>0</v>
      </c>
      <c r="AN16" s="109"/>
      <c r="AO16" s="109">
        <f t="shared" si="16"/>
        <v>0</v>
      </c>
      <c r="AP16" s="109"/>
      <c r="AQ16" s="109">
        <f t="shared" si="17"/>
        <v>0</v>
      </c>
      <c r="AR16" s="109"/>
      <c r="AS16" s="109">
        <f t="shared" si="18"/>
        <v>0</v>
      </c>
      <c r="AT16" s="109"/>
      <c r="AU16" s="65">
        <f t="shared" si="19"/>
        <v>0</v>
      </c>
      <c r="AV16" s="109"/>
      <c r="AW16" s="65">
        <f t="shared" si="20"/>
        <v>0</v>
      </c>
      <c r="AX16" s="65">
        <f t="shared" si="21"/>
        <v>0</v>
      </c>
      <c r="AY16" s="149">
        <f t="shared" si="22"/>
        <v>12</v>
      </c>
      <c r="AZ16" s="149">
        <f t="shared" si="23"/>
        <v>90</v>
      </c>
    </row>
    <row r="17" spans="1:52" ht="16.5">
      <c r="A17" s="104">
        <v>13</v>
      </c>
      <c r="B17" s="147" t="s">
        <v>297</v>
      </c>
      <c r="C17" s="148">
        <v>21592</v>
      </c>
      <c r="D17" s="105" t="s">
        <v>56</v>
      </c>
      <c r="E17" s="105" t="s">
        <v>29</v>
      </c>
      <c r="F17" s="105" t="s">
        <v>115</v>
      </c>
      <c r="G17" s="109">
        <v>0</v>
      </c>
      <c r="H17" s="109">
        <f t="shared" si="0"/>
        <v>0</v>
      </c>
      <c r="I17" s="109"/>
      <c r="J17" s="109">
        <f t="shared" si="1"/>
        <v>0</v>
      </c>
      <c r="K17" s="109">
        <v>34</v>
      </c>
      <c r="L17" s="109">
        <f t="shared" si="2"/>
        <v>72</v>
      </c>
      <c r="M17" s="109"/>
      <c r="N17" s="109">
        <f t="shared" si="3"/>
        <v>0</v>
      </c>
      <c r="O17" s="109">
        <v>0</v>
      </c>
      <c r="P17" s="109">
        <f t="shared" si="4"/>
        <v>0</v>
      </c>
      <c r="Q17" s="109">
        <v>0</v>
      </c>
      <c r="R17" s="109">
        <f t="shared" si="5"/>
        <v>0</v>
      </c>
      <c r="S17" s="109">
        <f t="shared" si="6"/>
        <v>72</v>
      </c>
      <c r="T17" s="109"/>
      <c r="U17" s="109">
        <f t="shared" si="7"/>
        <v>0</v>
      </c>
      <c r="V17" s="109"/>
      <c r="W17" s="109">
        <f t="shared" si="8"/>
        <v>0</v>
      </c>
      <c r="X17" s="109"/>
      <c r="Y17" s="109">
        <f t="shared" si="9"/>
        <v>0</v>
      </c>
      <c r="Z17" s="109"/>
      <c r="AA17" s="109">
        <f t="shared" si="10"/>
        <v>0</v>
      </c>
      <c r="AB17" s="109">
        <f t="shared" si="11"/>
        <v>0</v>
      </c>
      <c r="AC17" s="109"/>
      <c r="AD17" s="109"/>
      <c r="AE17" s="109"/>
      <c r="AF17" s="109">
        <v>1</v>
      </c>
      <c r="AG17" s="109">
        <f t="shared" si="12"/>
        <v>12</v>
      </c>
      <c r="AH17" s="109"/>
      <c r="AI17" s="109">
        <f t="shared" si="13"/>
        <v>0</v>
      </c>
      <c r="AJ17" s="109"/>
      <c r="AK17" s="109">
        <f t="shared" si="14"/>
        <v>0</v>
      </c>
      <c r="AL17" s="109"/>
      <c r="AM17" s="109">
        <f t="shared" si="15"/>
        <v>0</v>
      </c>
      <c r="AN17" s="109"/>
      <c r="AO17" s="109">
        <f t="shared" si="16"/>
        <v>0</v>
      </c>
      <c r="AP17" s="109"/>
      <c r="AQ17" s="109">
        <f t="shared" si="17"/>
        <v>0</v>
      </c>
      <c r="AR17" s="109"/>
      <c r="AS17" s="109">
        <f t="shared" si="18"/>
        <v>0</v>
      </c>
      <c r="AT17" s="109"/>
      <c r="AU17" s="65">
        <f t="shared" si="19"/>
        <v>0</v>
      </c>
      <c r="AV17" s="109"/>
      <c r="AW17" s="65">
        <f t="shared" si="20"/>
        <v>0</v>
      </c>
      <c r="AX17" s="65">
        <f t="shared" si="21"/>
        <v>0</v>
      </c>
      <c r="AY17" s="149">
        <f t="shared" si="22"/>
        <v>12</v>
      </c>
      <c r="AZ17" s="149">
        <f t="shared" si="23"/>
        <v>84</v>
      </c>
    </row>
    <row r="18" spans="1:52" ht="16.5">
      <c r="A18" s="104">
        <v>14</v>
      </c>
      <c r="B18" s="147" t="s">
        <v>253</v>
      </c>
      <c r="C18" s="148">
        <v>20786</v>
      </c>
      <c r="D18" s="105" t="s">
        <v>56</v>
      </c>
      <c r="E18" s="105" t="s">
        <v>29</v>
      </c>
      <c r="F18" s="105" t="s">
        <v>115</v>
      </c>
      <c r="G18" s="109">
        <v>0</v>
      </c>
      <c r="H18" s="109">
        <f t="shared" si="0"/>
        <v>0</v>
      </c>
      <c r="I18" s="109"/>
      <c r="J18" s="109">
        <f t="shared" si="1"/>
        <v>0</v>
      </c>
      <c r="K18" s="109">
        <v>28</v>
      </c>
      <c r="L18" s="109">
        <f t="shared" si="2"/>
        <v>60</v>
      </c>
      <c r="M18" s="109"/>
      <c r="N18" s="109">
        <f t="shared" si="3"/>
        <v>0</v>
      </c>
      <c r="O18" s="109">
        <v>0</v>
      </c>
      <c r="P18" s="109">
        <f t="shared" si="4"/>
        <v>0</v>
      </c>
      <c r="Q18" s="109">
        <v>0</v>
      </c>
      <c r="R18" s="109">
        <f t="shared" si="5"/>
        <v>0</v>
      </c>
      <c r="S18" s="109">
        <f t="shared" si="6"/>
        <v>60</v>
      </c>
      <c r="T18" s="109"/>
      <c r="U18" s="109">
        <f t="shared" si="7"/>
        <v>0</v>
      </c>
      <c r="V18" s="109"/>
      <c r="W18" s="109">
        <f t="shared" si="8"/>
        <v>0</v>
      </c>
      <c r="X18" s="109"/>
      <c r="Y18" s="109">
        <f t="shared" si="9"/>
        <v>0</v>
      </c>
      <c r="Z18" s="109"/>
      <c r="AA18" s="109">
        <f t="shared" si="10"/>
        <v>0</v>
      </c>
      <c r="AB18" s="109">
        <f t="shared" si="11"/>
        <v>0</v>
      </c>
      <c r="AC18" s="109"/>
      <c r="AD18" s="109"/>
      <c r="AE18" s="109"/>
      <c r="AF18" s="109">
        <v>1</v>
      </c>
      <c r="AG18" s="109">
        <f t="shared" si="12"/>
        <v>12</v>
      </c>
      <c r="AH18" s="109"/>
      <c r="AI18" s="109">
        <f t="shared" si="13"/>
        <v>0</v>
      </c>
      <c r="AJ18" s="109"/>
      <c r="AK18" s="109">
        <f t="shared" si="14"/>
        <v>0</v>
      </c>
      <c r="AL18" s="109"/>
      <c r="AM18" s="109">
        <f t="shared" si="15"/>
        <v>0</v>
      </c>
      <c r="AN18" s="109"/>
      <c r="AO18" s="109">
        <f t="shared" si="16"/>
        <v>0</v>
      </c>
      <c r="AP18" s="109"/>
      <c r="AQ18" s="109">
        <f t="shared" si="17"/>
        <v>0</v>
      </c>
      <c r="AR18" s="109"/>
      <c r="AS18" s="109">
        <f t="shared" si="18"/>
        <v>0</v>
      </c>
      <c r="AT18" s="109"/>
      <c r="AU18" s="65">
        <f t="shared" si="19"/>
        <v>0</v>
      </c>
      <c r="AV18" s="109"/>
      <c r="AW18" s="65">
        <f t="shared" si="20"/>
        <v>0</v>
      </c>
      <c r="AX18" s="65">
        <f t="shared" si="21"/>
        <v>0</v>
      </c>
      <c r="AY18" s="149">
        <f t="shared" si="22"/>
        <v>12</v>
      </c>
      <c r="AZ18" s="149">
        <f t="shared" si="23"/>
        <v>72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Z16"/>
  <sheetViews>
    <sheetView tabSelected="1" zoomScale="85" zoomScaleNormal="85" zoomScalePageLayoutView="0" workbookViewId="0" topLeftCell="A2">
      <selection activeCell="A5" sqref="A5:IV16"/>
    </sheetView>
  </sheetViews>
  <sheetFormatPr defaultColWidth="9.140625" defaultRowHeight="15"/>
  <cols>
    <col min="1" max="1" width="3.57421875" style="77" customWidth="1"/>
    <col min="2" max="2" width="27.57421875" style="77" customWidth="1"/>
    <col min="3" max="3" width="10.421875" style="77" bestFit="1" customWidth="1"/>
    <col min="4" max="4" width="3.421875" style="77" customWidth="1"/>
    <col min="5" max="5" width="3.421875" style="85" customWidth="1"/>
    <col min="6" max="6" width="9.421875" style="85" bestFit="1" customWidth="1"/>
    <col min="7" max="19" width="4.140625" style="77" customWidth="1"/>
    <col min="20" max="20" width="4.7109375" style="77" customWidth="1"/>
    <col min="21" max="21" width="4.00390625" style="77" customWidth="1"/>
    <col min="22" max="22" width="3.8515625" style="77" customWidth="1"/>
    <col min="23" max="23" width="3.57421875" style="77" customWidth="1"/>
    <col min="24" max="24" width="4.7109375" style="77" customWidth="1"/>
    <col min="25" max="25" width="4.140625" style="77" customWidth="1"/>
    <col min="26" max="26" width="4.28125" style="77" customWidth="1"/>
    <col min="27" max="27" width="4.140625" style="77" customWidth="1"/>
    <col min="28" max="28" width="5.00390625" style="77" customWidth="1"/>
    <col min="29" max="31" width="3.57421875" style="77" customWidth="1"/>
    <col min="32" max="51" width="5.00390625" style="77" customWidth="1"/>
    <col min="52" max="52" width="6.8515625" style="77" customWidth="1"/>
    <col min="53" max="16384" width="9.140625" style="77" customWidth="1"/>
  </cols>
  <sheetData>
    <row r="1" spans="1:52" ht="30" customHeight="1">
      <c r="A1" s="215" t="s">
        <v>210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7"/>
    </row>
    <row r="2" spans="1:52" ht="26.25" customHeight="1">
      <c r="A2" s="287" t="s">
        <v>191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9"/>
    </row>
    <row r="3" spans="1:52" ht="12.75">
      <c r="A3" s="214" t="s">
        <v>225</v>
      </c>
      <c r="B3" s="214"/>
      <c r="C3" s="214"/>
      <c r="D3" s="214"/>
      <c r="E3" s="161"/>
      <c r="F3" s="161"/>
      <c r="G3" s="214" t="s">
        <v>6</v>
      </c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 t="s">
        <v>11</v>
      </c>
      <c r="U3" s="214"/>
      <c r="V3" s="214"/>
      <c r="W3" s="214"/>
      <c r="X3" s="214"/>
      <c r="Y3" s="214"/>
      <c r="Z3" s="214"/>
      <c r="AA3" s="214"/>
      <c r="AB3" s="214"/>
      <c r="AC3" s="211" t="s">
        <v>12</v>
      </c>
      <c r="AD3" s="211"/>
      <c r="AE3" s="211"/>
      <c r="AF3" s="211" t="s">
        <v>23</v>
      </c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90" t="s">
        <v>24</v>
      </c>
    </row>
    <row r="4" spans="1:52" ht="312">
      <c r="A4" s="165" t="s">
        <v>226</v>
      </c>
      <c r="B4" s="165" t="s">
        <v>0</v>
      </c>
      <c r="C4" s="291" t="s">
        <v>1</v>
      </c>
      <c r="D4" s="291"/>
      <c r="E4" s="165"/>
      <c r="F4" s="165"/>
      <c r="G4" s="48" t="s">
        <v>2</v>
      </c>
      <c r="H4" s="48" t="s">
        <v>3</v>
      </c>
      <c r="I4" s="48" t="s">
        <v>222</v>
      </c>
      <c r="J4" s="48" t="s">
        <v>3</v>
      </c>
      <c r="K4" s="48" t="s">
        <v>4</v>
      </c>
      <c r="L4" s="48" t="s">
        <v>3</v>
      </c>
      <c r="M4" s="48" t="s">
        <v>223</v>
      </c>
      <c r="N4" s="48" t="s">
        <v>3</v>
      </c>
      <c r="O4" s="48" t="s">
        <v>230</v>
      </c>
      <c r="P4" s="48" t="s">
        <v>3</v>
      </c>
      <c r="Q4" s="48" t="s">
        <v>231</v>
      </c>
      <c r="R4" s="48" t="s">
        <v>3</v>
      </c>
      <c r="S4" s="169" t="s">
        <v>5</v>
      </c>
      <c r="T4" s="170" t="s">
        <v>31</v>
      </c>
      <c r="U4" s="48" t="s">
        <v>3</v>
      </c>
      <c r="V4" s="171" t="s">
        <v>7</v>
      </c>
      <c r="W4" s="48" t="s">
        <v>3</v>
      </c>
      <c r="X4" s="170" t="s">
        <v>13</v>
      </c>
      <c r="Y4" s="48" t="s">
        <v>3</v>
      </c>
      <c r="Z4" s="170" t="s">
        <v>14</v>
      </c>
      <c r="AA4" s="48" t="s">
        <v>3</v>
      </c>
      <c r="AB4" s="169" t="s">
        <v>5</v>
      </c>
      <c r="AC4" s="48" t="s">
        <v>8</v>
      </c>
      <c r="AD4" s="48" t="s">
        <v>9</v>
      </c>
      <c r="AE4" s="48" t="s">
        <v>10</v>
      </c>
      <c r="AF4" s="172" t="s">
        <v>15</v>
      </c>
      <c r="AG4" s="48" t="s">
        <v>3</v>
      </c>
      <c r="AH4" s="172" t="s">
        <v>16</v>
      </c>
      <c r="AI4" s="48" t="s">
        <v>3</v>
      </c>
      <c r="AJ4" s="172" t="s">
        <v>17</v>
      </c>
      <c r="AK4" s="48" t="s">
        <v>3</v>
      </c>
      <c r="AL4" s="172" t="s">
        <v>18</v>
      </c>
      <c r="AM4" s="48" t="s">
        <v>3</v>
      </c>
      <c r="AN4" s="172" t="s">
        <v>19</v>
      </c>
      <c r="AO4" s="48" t="s">
        <v>3</v>
      </c>
      <c r="AP4" s="172" t="s">
        <v>20</v>
      </c>
      <c r="AQ4" s="48" t="s">
        <v>3</v>
      </c>
      <c r="AR4" s="172" t="s">
        <v>21</v>
      </c>
      <c r="AS4" s="48" t="s">
        <v>3</v>
      </c>
      <c r="AT4" s="80" t="s">
        <v>232</v>
      </c>
      <c r="AU4" s="80" t="s">
        <v>3</v>
      </c>
      <c r="AV4" s="80" t="s">
        <v>233</v>
      </c>
      <c r="AW4" s="80" t="s">
        <v>3</v>
      </c>
      <c r="AX4" s="153" t="s">
        <v>25</v>
      </c>
      <c r="AY4" s="169" t="s">
        <v>22</v>
      </c>
      <c r="AZ4" s="290"/>
    </row>
    <row r="5" spans="1:52" ht="16.5">
      <c r="A5" s="109">
        <v>1</v>
      </c>
      <c r="B5" s="105" t="s">
        <v>122</v>
      </c>
      <c r="C5" s="106">
        <v>23186</v>
      </c>
      <c r="D5" s="105" t="s">
        <v>56</v>
      </c>
      <c r="E5" s="105" t="s">
        <v>29</v>
      </c>
      <c r="F5" s="105" t="s">
        <v>123</v>
      </c>
      <c r="G5" s="109">
        <v>16</v>
      </c>
      <c r="H5" s="109">
        <f aca="true" t="shared" si="0" ref="H5:H16">G5*6</f>
        <v>96</v>
      </c>
      <c r="I5" s="109"/>
      <c r="J5" s="109">
        <f aca="true" t="shared" si="1" ref="J5:J16">I5*6</f>
        <v>0</v>
      </c>
      <c r="K5" s="109">
        <v>18</v>
      </c>
      <c r="L5" s="109">
        <f aca="true" t="shared" si="2" ref="L5:L16">IF(K5&gt;4,K5*2+4,K5*3)</f>
        <v>40</v>
      </c>
      <c r="M5" s="109"/>
      <c r="N5" s="109">
        <f aca="true" t="shared" si="3" ref="N5:N16">IF(M5&gt;4,M5*2+4,M5*3)</f>
        <v>0</v>
      </c>
      <c r="O5" s="109">
        <v>5</v>
      </c>
      <c r="P5" s="109">
        <f aca="true" t="shared" si="4" ref="P5:P16">O5*2</f>
        <v>10</v>
      </c>
      <c r="Q5" s="109">
        <v>7</v>
      </c>
      <c r="R5" s="109">
        <f aca="true" t="shared" si="5" ref="R5:R16">Q5*3</f>
        <v>21</v>
      </c>
      <c r="S5" s="109">
        <f aca="true" t="shared" si="6" ref="S5:S16">H5+J5+L5+N5+P5+R5</f>
        <v>167</v>
      </c>
      <c r="T5" s="109"/>
      <c r="U5" s="109">
        <f aca="true" t="shared" si="7" ref="U5:U16">IF(T5=0,0,6)</f>
        <v>0</v>
      </c>
      <c r="V5" s="109"/>
      <c r="W5" s="109">
        <f aca="true" t="shared" si="8" ref="W5:W16">V5*4</f>
        <v>0</v>
      </c>
      <c r="X5" s="109"/>
      <c r="Y5" s="109">
        <f aca="true" t="shared" si="9" ref="Y5:Y16">X5*3</f>
        <v>0</v>
      </c>
      <c r="Z5" s="109"/>
      <c r="AA5" s="109">
        <f aca="true" t="shared" si="10" ref="AA5:AA16">IF(Z5=0,0,6)</f>
        <v>0</v>
      </c>
      <c r="AB5" s="109">
        <f aca="true" t="shared" si="11" ref="AB5:AB16">U5+W5+Y5+AA5</f>
        <v>0</v>
      </c>
      <c r="AC5" s="109" t="s">
        <v>68</v>
      </c>
      <c r="AD5" s="109"/>
      <c r="AE5" s="109"/>
      <c r="AF5" s="109">
        <v>1</v>
      </c>
      <c r="AG5" s="109">
        <f aca="true" t="shared" si="12" ref="AG5:AG16">AF5*12</f>
        <v>12</v>
      </c>
      <c r="AH5" s="109">
        <v>1</v>
      </c>
      <c r="AI5" s="109">
        <f>AH5*5</f>
        <v>5</v>
      </c>
      <c r="AJ5" s="109"/>
      <c r="AK5" s="109">
        <f aca="true" t="shared" si="13" ref="AK5:AK16">AJ5*3</f>
        <v>0</v>
      </c>
      <c r="AL5" s="109">
        <v>1</v>
      </c>
      <c r="AM5" s="109">
        <f aca="true" t="shared" si="14" ref="AM5:AM16">AL5*1</f>
        <v>1</v>
      </c>
      <c r="AN5" s="109">
        <v>1</v>
      </c>
      <c r="AO5" s="109">
        <f aca="true" t="shared" si="15" ref="AO5:AO16">AN5*5</f>
        <v>5</v>
      </c>
      <c r="AP5" s="109"/>
      <c r="AQ5" s="109">
        <f aca="true" t="shared" si="16" ref="AQ5:AQ16">AP5*5</f>
        <v>0</v>
      </c>
      <c r="AR5" s="109"/>
      <c r="AS5" s="109">
        <f aca="true" t="shared" si="17" ref="AS5:AS16">AR5*1</f>
        <v>0</v>
      </c>
      <c r="AT5" s="59"/>
      <c r="AU5" s="65">
        <f aca="true" t="shared" si="18" ref="AU5:AU16">AT5*0.5</f>
        <v>0</v>
      </c>
      <c r="AV5" s="59"/>
      <c r="AW5" s="65">
        <f aca="true" t="shared" si="19" ref="AW5:AW16">AV5*1</f>
        <v>0</v>
      </c>
      <c r="AX5" s="65">
        <f aca="true" t="shared" si="20" ref="AX5:AX16">IF(AI5+AK5+AM5+AO5+AQ5+AS5+AU5+AW5&gt;10,10,AI5+AK5+AM5+AO5+AQ5+AS5+AU5+AW5)</f>
        <v>10</v>
      </c>
      <c r="AY5" s="149">
        <f aca="true" t="shared" si="21" ref="AY5:AY16">AG5+AX5</f>
        <v>22</v>
      </c>
      <c r="AZ5" s="150">
        <f aca="true" t="shared" si="22" ref="AZ5:AZ16">S5+AB5+AY5</f>
        <v>189</v>
      </c>
    </row>
    <row r="6" spans="1:52" ht="16.5">
      <c r="A6" s="109">
        <v>2</v>
      </c>
      <c r="B6" s="105" t="s">
        <v>125</v>
      </c>
      <c r="C6" s="106">
        <v>24284</v>
      </c>
      <c r="D6" s="105" t="s">
        <v>56</v>
      </c>
      <c r="E6" s="105" t="s">
        <v>29</v>
      </c>
      <c r="F6" s="105" t="s">
        <v>123</v>
      </c>
      <c r="G6" s="109">
        <v>16</v>
      </c>
      <c r="H6" s="109">
        <f t="shared" si="0"/>
        <v>96</v>
      </c>
      <c r="I6" s="109"/>
      <c r="J6" s="109">
        <f t="shared" si="1"/>
        <v>0</v>
      </c>
      <c r="K6" s="109">
        <v>19</v>
      </c>
      <c r="L6" s="109">
        <f t="shared" si="2"/>
        <v>42</v>
      </c>
      <c r="M6" s="109"/>
      <c r="N6" s="109">
        <f t="shared" si="3"/>
        <v>0</v>
      </c>
      <c r="O6" s="109">
        <v>5</v>
      </c>
      <c r="P6" s="109">
        <f t="shared" si="4"/>
        <v>10</v>
      </c>
      <c r="Q6" s="109">
        <v>7</v>
      </c>
      <c r="R6" s="109">
        <f t="shared" si="5"/>
        <v>21</v>
      </c>
      <c r="S6" s="109">
        <f t="shared" si="6"/>
        <v>169</v>
      </c>
      <c r="T6" s="109"/>
      <c r="U6" s="109">
        <f t="shared" si="7"/>
        <v>0</v>
      </c>
      <c r="V6" s="109"/>
      <c r="W6" s="109">
        <f t="shared" si="8"/>
        <v>0</v>
      </c>
      <c r="X6" s="109"/>
      <c r="Y6" s="109">
        <f t="shared" si="9"/>
        <v>0</v>
      </c>
      <c r="Z6" s="109"/>
      <c r="AA6" s="109">
        <f t="shared" si="10"/>
        <v>0</v>
      </c>
      <c r="AB6" s="109">
        <f t="shared" si="11"/>
        <v>0</v>
      </c>
      <c r="AC6" s="109"/>
      <c r="AD6" s="109"/>
      <c r="AE6" s="109" t="s">
        <v>68</v>
      </c>
      <c r="AF6" s="109">
        <v>1</v>
      </c>
      <c r="AG6" s="109">
        <f t="shared" si="12"/>
        <v>12</v>
      </c>
      <c r="AH6" s="109"/>
      <c r="AI6" s="109">
        <f>AH6*5</f>
        <v>0</v>
      </c>
      <c r="AJ6" s="109"/>
      <c r="AK6" s="109">
        <f t="shared" si="13"/>
        <v>0</v>
      </c>
      <c r="AL6" s="109"/>
      <c r="AM6" s="109">
        <f t="shared" si="14"/>
        <v>0</v>
      </c>
      <c r="AN6" s="109">
        <v>1</v>
      </c>
      <c r="AO6" s="109">
        <f t="shared" si="15"/>
        <v>5</v>
      </c>
      <c r="AP6" s="109"/>
      <c r="AQ6" s="109">
        <f t="shared" si="16"/>
        <v>0</v>
      </c>
      <c r="AR6" s="109"/>
      <c r="AS6" s="109">
        <f t="shared" si="17"/>
        <v>0</v>
      </c>
      <c r="AT6" s="109"/>
      <c r="AU6" s="65">
        <f t="shared" si="18"/>
        <v>0</v>
      </c>
      <c r="AV6" s="109"/>
      <c r="AW6" s="65">
        <f t="shared" si="19"/>
        <v>0</v>
      </c>
      <c r="AX6" s="65">
        <f t="shared" si="20"/>
        <v>5</v>
      </c>
      <c r="AY6" s="149">
        <f t="shared" si="21"/>
        <v>17</v>
      </c>
      <c r="AZ6" s="150">
        <f t="shared" si="22"/>
        <v>186</v>
      </c>
    </row>
    <row r="7" spans="1:52" ht="16.5">
      <c r="A7" s="109">
        <v>3</v>
      </c>
      <c r="B7" s="105" t="s">
        <v>127</v>
      </c>
      <c r="C7" s="106">
        <v>22487</v>
      </c>
      <c r="D7" s="105" t="s">
        <v>56</v>
      </c>
      <c r="E7" s="105" t="s">
        <v>29</v>
      </c>
      <c r="F7" s="105" t="s">
        <v>123</v>
      </c>
      <c r="G7" s="109">
        <v>16</v>
      </c>
      <c r="H7" s="109">
        <f t="shared" si="0"/>
        <v>96</v>
      </c>
      <c r="I7" s="109"/>
      <c r="J7" s="109">
        <f t="shared" si="1"/>
        <v>0</v>
      </c>
      <c r="K7" s="109">
        <v>19</v>
      </c>
      <c r="L7" s="109">
        <f t="shared" si="2"/>
        <v>42</v>
      </c>
      <c r="M7" s="109"/>
      <c r="N7" s="109">
        <f t="shared" si="3"/>
        <v>0</v>
      </c>
      <c r="O7" s="109">
        <v>5</v>
      </c>
      <c r="P7" s="109">
        <f t="shared" si="4"/>
        <v>10</v>
      </c>
      <c r="Q7" s="109">
        <v>7</v>
      </c>
      <c r="R7" s="109">
        <f t="shared" si="5"/>
        <v>21</v>
      </c>
      <c r="S7" s="109">
        <f t="shared" si="6"/>
        <v>169</v>
      </c>
      <c r="T7" s="109"/>
      <c r="U7" s="109">
        <f t="shared" si="7"/>
        <v>0</v>
      </c>
      <c r="V7" s="109"/>
      <c r="W7" s="109">
        <f t="shared" si="8"/>
        <v>0</v>
      </c>
      <c r="X7" s="109"/>
      <c r="Y7" s="109">
        <f t="shared" si="9"/>
        <v>0</v>
      </c>
      <c r="Z7" s="109"/>
      <c r="AA7" s="109">
        <f t="shared" si="10"/>
        <v>0</v>
      </c>
      <c r="AB7" s="109">
        <f t="shared" si="11"/>
        <v>0</v>
      </c>
      <c r="AC7" s="109" t="s">
        <v>68</v>
      </c>
      <c r="AD7" s="109"/>
      <c r="AE7" s="109"/>
      <c r="AF7" s="109">
        <v>1</v>
      </c>
      <c r="AG7" s="109">
        <f t="shared" si="12"/>
        <v>12</v>
      </c>
      <c r="AH7" s="109"/>
      <c r="AI7" s="109">
        <f>AH7*5</f>
        <v>0</v>
      </c>
      <c r="AJ7" s="109"/>
      <c r="AK7" s="109">
        <f t="shared" si="13"/>
        <v>0</v>
      </c>
      <c r="AL7" s="109">
        <v>3</v>
      </c>
      <c r="AM7" s="109">
        <f t="shared" si="14"/>
        <v>3</v>
      </c>
      <c r="AN7" s="109"/>
      <c r="AO7" s="109">
        <f t="shared" si="15"/>
        <v>0</v>
      </c>
      <c r="AP7" s="109"/>
      <c r="AQ7" s="109">
        <f t="shared" si="16"/>
        <v>0</v>
      </c>
      <c r="AR7" s="109"/>
      <c r="AS7" s="109">
        <f t="shared" si="17"/>
        <v>0</v>
      </c>
      <c r="AT7" s="109"/>
      <c r="AU7" s="65">
        <f t="shared" si="18"/>
        <v>0</v>
      </c>
      <c r="AV7" s="109">
        <v>1</v>
      </c>
      <c r="AW7" s="65">
        <f t="shared" si="19"/>
        <v>1</v>
      </c>
      <c r="AX7" s="65">
        <f t="shared" si="20"/>
        <v>4</v>
      </c>
      <c r="AY7" s="149">
        <f t="shared" si="21"/>
        <v>16</v>
      </c>
      <c r="AZ7" s="150">
        <f t="shared" si="22"/>
        <v>185</v>
      </c>
    </row>
    <row r="8" spans="1:52" ht="16.5">
      <c r="A8" s="109">
        <v>4</v>
      </c>
      <c r="B8" s="105" t="s">
        <v>124</v>
      </c>
      <c r="C8" s="106">
        <v>21189</v>
      </c>
      <c r="D8" s="105" t="s">
        <v>100</v>
      </c>
      <c r="E8" s="105" t="s">
        <v>29</v>
      </c>
      <c r="F8" s="105" t="s">
        <v>123</v>
      </c>
      <c r="G8" s="109">
        <v>16</v>
      </c>
      <c r="H8" s="109">
        <f t="shared" si="0"/>
        <v>96</v>
      </c>
      <c r="I8" s="109"/>
      <c r="J8" s="109">
        <f t="shared" si="1"/>
        <v>0</v>
      </c>
      <c r="K8" s="109">
        <v>19</v>
      </c>
      <c r="L8" s="109">
        <f t="shared" si="2"/>
        <v>42</v>
      </c>
      <c r="M8" s="109"/>
      <c r="N8" s="109">
        <f t="shared" si="3"/>
        <v>0</v>
      </c>
      <c r="O8" s="109">
        <v>5</v>
      </c>
      <c r="P8" s="109">
        <f t="shared" si="4"/>
        <v>10</v>
      </c>
      <c r="Q8" s="109">
        <v>7</v>
      </c>
      <c r="R8" s="109">
        <f t="shared" si="5"/>
        <v>21</v>
      </c>
      <c r="S8" s="109">
        <f t="shared" si="6"/>
        <v>169</v>
      </c>
      <c r="T8" s="109"/>
      <c r="U8" s="109">
        <f t="shared" si="7"/>
        <v>0</v>
      </c>
      <c r="V8" s="109"/>
      <c r="W8" s="109">
        <f t="shared" si="8"/>
        <v>0</v>
      </c>
      <c r="X8" s="109"/>
      <c r="Y8" s="109">
        <f t="shared" si="9"/>
        <v>0</v>
      </c>
      <c r="Z8" s="109"/>
      <c r="AA8" s="109">
        <f t="shared" si="10"/>
        <v>0</v>
      </c>
      <c r="AB8" s="109">
        <f t="shared" si="11"/>
        <v>0</v>
      </c>
      <c r="AC8" s="109"/>
      <c r="AD8" s="109"/>
      <c r="AE8" s="109" t="s">
        <v>68</v>
      </c>
      <c r="AF8" s="109">
        <v>1</v>
      </c>
      <c r="AG8" s="109">
        <f t="shared" si="12"/>
        <v>12</v>
      </c>
      <c r="AH8" s="109"/>
      <c r="AI8" s="109">
        <v>0</v>
      </c>
      <c r="AJ8" s="109"/>
      <c r="AK8" s="109">
        <f t="shared" si="13"/>
        <v>0</v>
      </c>
      <c r="AL8" s="109">
        <v>1</v>
      </c>
      <c r="AM8" s="109">
        <f t="shared" si="14"/>
        <v>1</v>
      </c>
      <c r="AN8" s="109"/>
      <c r="AO8" s="109">
        <f t="shared" si="15"/>
        <v>0</v>
      </c>
      <c r="AP8" s="109"/>
      <c r="AQ8" s="109">
        <f t="shared" si="16"/>
        <v>0</v>
      </c>
      <c r="AR8" s="109"/>
      <c r="AS8" s="109">
        <f t="shared" si="17"/>
        <v>0</v>
      </c>
      <c r="AT8" s="109">
        <v>1</v>
      </c>
      <c r="AU8" s="65">
        <f t="shared" si="18"/>
        <v>0.5</v>
      </c>
      <c r="AV8" s="109"/>
      <c r="AW8" s="65">
        <f t="shared" si="19"/>
        <v>0</v>
      </c>
      <c r="AX8" s="65">
        <f t="shared" si="20"/>
        <v>1.5</v>
      </c>
      <c r="AY8" s="149">
        <f t="shared" si="21"/>
        <v>13.5</v>
      </c>
      <c r="AZ8" s="150">
        <f t="shared" si="22"/>
        <v>182.5</v>
      </c>
    </row>
    <row r="9" spans="1:52" ht="16.5">
      <c r="A9" s="109">
        <v>5</v>
      </c>
      <c r="B9" s="105" t="s">
        <v>126</v>
      </c>
      <c r="C9" s="106">
        <v>20496</v>
      </c>
      <c r="D9" s="105" t="s">
        <v>56</v>
      </c>
      <c r="E9" s="105" t="s">
        <v>29</v>
      </c>
      <c r="F9" s="105" t="s">
        <v>123</v>
      </c>
      <c r="G9" s="109">
        <v>14</v>
      </c>
      <c r="H9" s="109">
        <f t="shared" si="0"/>
        <v>84</v>
      </c>
      <c r="I9" s="109"/>
      <c r="J9" s="109">
        <f t="shared" si="1"/>
        <v>0</v>
      </c>
      <c r="K9" s="109">
        <v>23</v>
      </c>
      <c r="L9" s="109">
        <f t="shared" si="2"/>
        <v>50</v>
      </c>
      <c r="M9" s="109"/>
      <c r="N9" s="109">
        <f t="shared" si="3"/>
        <v>0</v>
      </c>
      <c r="O9" s="109">
        <v>5</v>
      </c>
      <c r="P9" s="109">
        <f t="shared" si="4"/>
        <v>10</v>
      </c>
      <c r="Q9" s="109">
        <v>7</v>
      </c>
      <c r="R9" s="109">
        <f t="shared" si="5"/>
        <v>21</v>
      </c>
      <c r="S9" s="109">
        <f t="shared" si="6"/>
        <v>165</v>
      </c>
      <c r="T9" s="109"/>
      <c r="U9" s="109">
        <f t="shared" si="7"/>
        <v>0</v>
      </c>
      <c r="V9" s="109"/>
      <c r="W9" s="109">
        <f t="shared" si="8"/>
        <v>0</v>
      </c>
      <c r="X9" s="109"/>
      <c r="Y9" s="109">
        <f t="shared" si="9"/>
        <v>0</v>
      </c>
      <c r="Z9" s="109"/>
      <c r="AA9" s="109">
        <f t="shared" si="10"/>
        <v>0</v>
      </c>
      <c r="AB9" s="109">
        <f t="shared" si="11"/>
        <v>0</v>
      </c>
      <c r="AC9" s="109"/>
      <c r="AD9" s="109"/>
      <c r="AE9" s="109"/>
      <c r="AF9" s="109">
        <v>1</v>
      </c>
      <c r="AG9" s="109">
        <f t="shared" si="12"/>
        <v>12</v>
      </c>
      <c r="AH9" s="109"/>
      <c r="AI9" s="109">
        <f aca="true" t="shared" si="23" ref="AI9:AI16">AH9*5</f>
        <v>0</v>
      </c>
      <c r="AJ9" s="109"/>
      <c r="AK9" s="109">
        <f t="shared" si="13"/>
        <v>0</v>
      </c>
      <c r="AL9" s="109"/>
      <c r="AM9" s="109">
        <f t="shared" si="14"/>
        <v>0</v>
      </c>
      <c r="AN9" s="109"/>
      <c r="AO9" s="109">
        <f t="shared" si="15"/>
        <v>0</v>
      </c>
      <c r="AP9" s="109"/>
      <c r="AQ9" s="109">
        <f t="shared" si="16"/>
        <v>0</v>
      </c>
      <c r="AR9" s="109"/>
      <c r="AS9" s="109">
        <f t="shared" si="17"/>
        <v>0</v>
      </c>
      <c r="AT9" s="109"/>
      <c r="AU9" s="65">
        <f t="shared" si="18"/>
        <v>0</v>
      </c>
      <c r="AV9" s="109"/>
      <c r="AW9" s="65">
        <f t="shared" si="19"/>
        <v>0</v>
      </c>
      <c r="AX9" s="65">
        <f t="shared" si="20"/>
        <v>0</v>
      </c>
      <c r="AY9" s="149">
        <f t="shared" si="21"/>
        <v>12</v>
      </c>
      <c r="AZ9" s="150">
        <f t="shared" si="22"/>
        <v>177</v>
      </c>
    </row>
    <row r="10" spans="1:52" ht="16.5">
      <c r="A10" s="109">
        <v>6</v>
      </c>
      <c r="B10" s="105" t="s">
        <v>147</v>
      </c>
      <c r="C10" s="106">
        <v>23727</v>
      </c>
      <c r="D10" s="105" t="s">
        <v>56</v>
      </c>
      <c r="E10" s="105" t="s">
        <v>29</v>
      </c>
      <c r="F10" s="105" t="s">
        <v>123</v>
      </c>
      <c r="G10" s="109">
        <v>16</v>
      </c>
      <c r="H10" s="109">
        <f t="shared" si="0"/>
        <v>96</v>
      </c>
      <c r="I10" s="109"/>
      <c r="J10" s="109">
        <f t="shared" si="1"/>
        <v>0</v>
      </c>
      <c r="K10" s="109">
        <v>13</v>
      </c>
      <c r="L10" s="109">
        <f t="shared" si="2"/>
        <v>30</v>
      </c>
      <c r="M10" s="109"/>
      <c r="N10" s="109">
        <f t="shared" si="3"/>
        <v>0</v>
      </c>
      <c r="O10" s="109">
        <v>5</v>
      </c>
      <c r="P10" s="109">
        <f t="shared" si="4"/>
        <v>10</v>
      </c>
      <c r="Q10" s="109">
        <v>7</v>
      </c>
      <c r="R10" s="109">
        <f t="shared" si="5"/>
        <v>21</v>
      </c>
      <c r="S10" s="109">
        <f t="shared" si="6"/>
        <v>157</v>
      </c>
      <c r="T10" s="109"/>
      <c r="U10" s="109">
        <f t="shared" si="7"/>
        <v>0</v>
      </c>
      <c r="V10" s="109"/>
      <c r="W10" s="109">
        <f t="shared" si="8"/>
        <v>0</v>
      </c>
      <c r="X10" s="109"/>
      <c r="Y10" s="109">
        <f t="shared" si="9"/>
        <v>0</v>
      </c>
      <c r="Z10" s="109"/>
      <c r="AA10" s="109">
        <f t="shared" si="10"/>
        <v>0</v>
      </c>
      <c r="AB10" s="109">
        <f t="shared" si="11"/>
        <v>0</v>
      </c>
      <c r="AC10" s="109"/>
      <c r="AD10" s="109"/>
      <c r="AE10" s="109"/>
      <c r="AF10" s="109">
        <v>1</v>
      </c>
      <c r="AG10" s="109">
        <f t="shared" si="12"/>
        <v>12</v>
      </c>
      <c r="AH10" s="109">
        <v>1</v>
      </c>
      <c r="AI10" s="109">
        <f t="shared" si="23"/>
        <v>5</v>
      </c>
      <c r="AJ10" s="109"/>
      <c r="AK10" s="109">
        <f t="shared" si="13"/>
        <v>0</v>
      </c>
      <c r="AL10" s="109">
        <v>2</v>
      </c>
      <c r="AM10" s="109">
        <f t="shared" si="14"/>
        <v>2</v>
      </c>
      <c r="AN10" s="109"/>
      <c r="AO10" s="109">
        <f t="shared" si="15"/>
        <v>0</v>
      </c>
      <c r="AP10" s="109"/>
      <c r="AQ10" s="109">
        <f t="shared" si="16"/>
        <v>0</v>
      </c>
      <c r="AR10" s="109"/>
      <c r="AS10" s="109">
        <f t="shared" si="17"/>
        <v>0</v>
      </c>
      <c r="AT10" s="109"/>
      <c r="AU10" s="65">
        <f t="shared" si="18"/>
        <v>0</v>
      </c>
      <c r="AV10" s="109"/>
      <c r="AW10" s="65">
        <f t="shared" si="19"/>
        <v>0</v>
      </c>
      <c r="AX10" s="65">
        <f t="shared" si="20"/>
        <v>7</v>
      </c>
      <c r="AY10" s="149">
        <f t="shared" si="21"/>
        <v>19</v>
      </c>
      <c r="AZ10" s="150">
        <f t="shared" si="22"/>
        <v>176</v>
      </c>
    </row>
    <row r="11" spans="1:52" ht="16.5">
      <c r="A11" s="109">
        <v>7</v>
      </c>
      <c r="B11" s="105" t="s">
        <v>201</v>
      </c>
      <c r="C11" s="106">
        <v>21550</v>
      </c>
      <c r="D11" s="105" t="s">
        <v>56</v>
      </c>
      <c r="E11" s="105" t="s">
        <v>29</v>
      </c>
      <c r="F11" s="105" t="s">
        <v>123</v>
      </c>
      <c r="G11" s="109">
        <v>14</v>
      </c>
      <c r="H11" s="109">
        <f t="shared" si="0"/>
        <v>84</v>
      </c>
      <c r="I11" s="109"/>
      <c r="J11" s="109">
        <f t="shared" si="1"/>
        <v>0</v>
      </c>
      <c r="K11" s="109">
        <v>18</v>
      </c>
      <c r="L11" s="109">
        <f t="shared" si="2"/>
        <v>40</v>
      </c>
      <c r="M11" s="109"/>
      <c r="N11" s="109">
        <f t="shared" si="3"/>
        <v>0</v>
      </c>
      <c r="O11" s="109">
        <v>5</v>
      </c>
      <c r="P11" s="109">
        <f t="shared" si="4"/>
        <v>10</v>
      </c>
      <c r="Q11" s="109">
        <v>7</v>
      </c>
      <c r="R11" s="109">
        <f t="shared" si="5"/>
        <v>21</v>
      </c>
      <c r="S11" s="109">
        <f t="shared" si="6"/>
        <v>155</v>
      </c>
      <c r="T11" s="109"/>
      <c r="U11" s="109">
        <f t="shared" si="7"/>
        <v>0</v>
      </c>
      <c r="V11" s="109"/>
      <c r="W11" s="109">
        <f t="shared" si="8"/>
        <v>0</v>
      </c>
      <c r="X11" s="109"/>
      <c r="Y11" s="109">
        <f t="shared" si="9"/>
        <v>0</v>
      </c>
      <c r="Z11" s="109"/>
      <c r="AA11" s="109">
        <f t="shared" si="10"/>
        <v>0</v>
      </c>
      <c r="AB11" s="109">
        <f t="shared" si="11"/>
        <v>0</v>
      </c>
      <c r="AC11" s="109"/>
      <c r="AD11" s="109"/>
      <c r="AE11" s="109"/>
      <c r="AF11" s="109">
        <v>1</v>
      </c>
      <c r="AG11" s="109">
        <f t="shared" si="12"/>
        <v>12</v>
      </c>
      <c r="AH11" s="109"/>
      <c r="AI11" s="109">
        <f t="shared" si="23"/>
        <v>0</v>
      </c>
      <c r="AJ11" s="109"/>
      <c r="AK11" s="109">
        <f t="shared" si="13"/>
        <v>0</v>
      </c>
      <c r="AL11" s="109">
        <v>1</v>
      </c>
      <c r="AM11" s="109">
        <f t="shared" si="14"/>
        <v>1</v>
      </c>
      <c r="AN11" s="109">
        <v>1</v>
      </c>
      <c r="AO11" s="109">
        <f t="shared" si="15"/>
        <v>5</v>
      </c>
      <c r="AP11" s="109"/>
      <c r="AQ11" s="109">
        <f t="shared" si="16"/>
        <v>0</v>
      </c>
      <c r="AR11" s="109"/>
      <c r="AS11" s="109">
        <f t="shared" si="17"/>
        <v>0</v>
      </c>
      <c r="AT11" s="109"/>
      <c r="AU11" s="65">
        <f t="shared" si="18"/>
        <v>0</v>
      </c>
      <c r="AV11" s="109"/>
      <c r="AW11" s="65">
        <f t="shared" si="19"/>
        <v>0</v>
      </c>
      <c r="AX11" s="65">
        <f t="shared" si="20"/>
        <v>6</v>
      </c>
      <c r="AY11" s="149">
        <f t="shared" si="21"/>
        <v>18</v>
      </c>
      <c r="AZ11" s="150">
        <f t="shared" si="22"/>
        <v>173</v>
      </c>
    </row>
    <row r="12" spans="1:52" ht="16.5">
      <c r="A12" s="109">
        <v>8</v>
      </c>
      <c r="B12" s="105" t="s">
        <v>128</v>
      </c>
      <c r="C12" s="106">
        <v>22184</v>
      </c>
      <c r="D12" s="105" t="s">
        <v>56</v>
      </c>
      <c r="E12" s="105" t="s">
        <v>29</v>
      </c>
      <c r="F12" s="105" t="s">
        <v>123</v>
      </c>
      <c r="G12" s="109">
        <v>14</v>
      </c>
      <c r="H12" s="109">
        <f t="shared" si="0"/>
        <v>84</v>
      </c>
      <c r="I12" s="109"/>
      <c r="J12" s="109">
        <f t="shared" si="1"/>
        <v>0</v>
      </c>
      <c r="K12" s="109">
        <v>19</v>
      </c>
      <c r="L12" s="109">
        <f t="shared" si="2"/>
        <v>42</v>
      </c>
      <c r="M12" s="109"/>
      <c r="N12" s="109">
        <f t="shared" si="3"/>
        <v>0</v>
      </c>
      <c r="O12" s="109">
        <v>5</v>
      </c>
      <c r="P12" s="109">
        <f t="shared" si="4"/>
        <v>10</v>
      </c>
      <c r="Q12" s="109">
        <v>7</v>
      </c>
      <c r="R12" s="109">
        <f t="shared" si="5"/>
        <v>21</v>
      </c>
      <c r="S12" s="109">
        <f t="shared" si="6"/>
        <v>157</v>
      </c>
      <c r="T12" s="109"/>
      <c r="U12" s="109">
        <f t="shared" si="7"/>
        <v>0</v>
      </c>
      <c r="V12" s="109"/>
      <c r="W12" s="109">
        <f t="shared" si="8"/>
        <v>0</v>
      </c>
      <c r="X12" s="109"/>
      <c r="Y12" s="109">
        <f t="shared" si="9"/>
        <v>0</v>
      </c>
      <c r="Z12" s="109"/>
      <c r="AA12" s="109">
        <f t="shared" si="10"/>
        <v>0</v>
      </c>
      <c r="AB12" s="109">
        <f t="shared" si="11"/>
        <v>0</v>
      </c>
      <c r="AC12" s="109"/>
      <c r="AD12" s="109"/>
      <c r="AE12" s="109"/>
      <c r="AF12" s="109">
        <v>1</v>
      </c>
      <c r="AG12" s="109">
        <f t="shared" si="12"/>
        <v>12</v>
      </c>
      <c r="AH12" s="109"/>
      <c r="AI12" s="109">
        <f t="shared" si="23"/>
        <v>0</v>
      </c>
      <c r="AJ12" s="109"/>
      <c r="AK12" s="109">
        <f t="shared" si="13"/>
        <v>0</v>
      </c>
      <c r="AL12" s="109">
        <v>4</v>
      </c>
      <c r="AM12" s="109">
        <f t="shared" si="14"/>
        <v>4</v>
      </c>
      <c r="AN12" s="109"/>
      <c r="AO12" s="109">
        <f t="shared" si="15"/>
        <v>0</v>
      </c>
      <c r="AP12" s="109"/>
      <c r="AQ12" s="109">
        <f t="shared" si="16"/>
        <v>0</v>
      </c>
      <c r="AR12" s="109"/>
      <c r="AS12" s="109">
        <f t="shared" si="17"/>
        <v>0</v>
      </c>
      <c r="AT12" s="109"/>
      <c r="AU12" s="65">
        <f t="shared" si="18"/>
        <v>0</v>
      </c>
      <c r="AV12" s="109"/>
      <c r="AW12" s="65">
        <f t="shared" si="19"/>
        <v>0</v>
      </c>
      <c r="AX12" s="65">
        <f t="shared" si="20"/>
        <v>4</v>
      </c>
      <c r="AY12" s="149">
        <f t="shared" si="21"/>
        <v>16</v>
      </c>
      <c r="AZ12" s="150">
        <f t="shared" si="22"/>
        <v>173</v>
      </c>
    </row>
    <row r="13" spans="1:52" ht="16.5">
      <c r="A13" s="109">
        <v>9</v>
      </c>
      <c r="B13" s="105" t="s">
        <v>129</v>
      </c>
      <c r="C13" s="106">
        <v>23600</v>
      </c>
      <c r="D13" s="105" t="s">
        <v>56</v>
      </c>
      <c r="E13" s="105" t="s">
        <v>29</v>
      </c>
      <c r="F13" s="105" t="s">
        <v>123</v>
      </c>
      <c r="G13" s="109">
        <v>16</v>
      </c>
      <c r="H13" s="109">
        <f t="shared" si="0"/>
        <v>96</v>
      </c>
      <c r="I13" s="109"/>
      <c r="J13" s="109">
        <f t="shared" si="1"/>
        <v>0</v>
      </c>
      <c r="K13" s="109">
        <v>18</v>
      </c>
      <c r="L13" s="109">
        <f t="shared" si="2"/>
        <v>40</v>
      </c>
      <c r="M13" s="109"/>
      <c r="N13" s="109">
        <f t="shared" si="3"/>
        <v>0</v>
      </c>
      <c r="O13" s="109">
        <v>2</v>
      </c>
      <c r="P13" s="109">
        <f t="shared" si="4"/>
        <v>4</v>
      </c>
      <c r="Q13" s="109">
        <v>7</v>
      </c>
      <c r="R13" s="109">
        <f t="shared" si="5"/>
        <v>21</v>
      </c>
      <c r="S13" s="109">
        <f t="shared" si="6"/>
        <v>161</v>
      </c>
      <c r="T13" s="109"/>
      <c r="U13" s="109">
        <f t="shared" si="7"/>
        <v>0</v>
      </c>
      <c r="V13" s="109"/>
      <c r="W13" s="109">
        <f t="shared" si="8"/>
        <v>0</v>
      </c>
      <c r="X13" s="109"/>
      <c r="Y13" s="109">
        <f t="shared" si="9"/>
        <v>0</v>
      </c>
      <c r="Z13" s="109"/>
      <c r="AA13" s="109">
        <f t="shared" si="10"/>
        <v>0</v>
      </c>
      <c r="AB13" s="109">
        <f t="shared" si="11"/>
        <v>0</v>
      </c>
      <c r="AC13" s="109"/>
      <c r="AD13" s="109"/>
      <c r="AE13" s="109"/>
      <c r="AF13" s="109">
        <v>1</v>
      </c>
      <c r="AG13" s="109">
        <f t="shared" si="12"/>
        <v>12</v>
      </c>
      <c r="AH13" s="109"/>
      <c r="AI13" s="109">
        <f t="shared" si="23"/>
        <v>0</v>
      </c>
      <c r="AJ13" s="109"/>
      <c r="AK13" s="109">
        <f t="shared" si="13"/>
        <v>0</v>
      </c>
      <c r="AL13" s="109"/>
      <c r="AM13" s="109">
        <f t="shared" si="14"/>
        <v>0</v>
      </c>
      <c r="AN13" s="109"/>
      <c r="AO13" s="109">
        <f t="shared" si="15"/>
        <v>0</v>
      </c>
      <c r="AP13" s="109"/>
      <c r="AQ13" s="109">
        <f t="shared" si="16"/>
        <v>0</v>
      </c>
      <c r="AR13" s="109"/>
      <c r="AS13" s="109">
        <f t="shared" si="17"/>
        <v>0</v>
      </c>
      <c r="AT13" s="109"/>
      <c r="AU13" s="65">
        <f t="shared" si="18"/>
        <v>0</v>
      </c>
      <c r="AV13" s="109"/>
      <c r="AW13" s="65">
        <f t="shared" si="19"/>
        <v>0</v>
      </c>
      <c r="AX13" s="65">
        <f t="shared" si="20"/>
        <v>0</v>
      </c>
      <c r="AY13" s="149">
        <f t="shared" si="21"/>
        <v>12</v>
      </c>
      <c r="AZ13" s="150">
        <f t="shared" si="22"/>
        <v>173</v>
      </c>
    </row>
    <row r="14" spans="1:52" ht="16.5">
      <c r="A14" s="109">
        <v>10</v>
      </c>
      <c r="B14" s="105" t="s">
        <v>298</v>
      </c>
      <c r="C14" s="106">
        <v>22890</v>
      </c>
      <c r="D14" s="105" t="s">
        <v>56</v>
      </c>
      <c r="E14" s="105" t="s">
        <v>29</v>
      </c>
      <c r="F14" s="105" t="s">
        <v>123</v>
      </c>
      <c r="G14" s="109">
        <v>0</v>
      </c>
      <c r="H14" s="109">
        <f t="shared" si="0"/>
        <v>0</v>
      </c>
      <c r="I14" s="109"/>
      <c r="J14" s="109">
        <f t="shared" si="1"/>
        <v>0</v>
      </c>
      <c r="K14" s="109">
        <v>31</v>
      </c>
      <c r="L14" s="109">
        <f t="shared" si="2"/>
        <v>66</v>
      </c>
      <c r="M14" s="109"/>
      <c r="N14" s="109">
        <f t="shared" si="3"/>
        <v>0</v>
      </c>
      <c r="O14" s="109">
        <v>0</v>
      </c>
      <c r="P14" s="109">
        <f t="shared" si="4"/>
        <v>0</v>
      </c>
      <c r="Q14" s="109">
        <v>0</v>
      </c>
      <c r="R14" s="109">
        <f t="shared" si="5"/>
        <v>0</v>
      </c>
      <c r="S14" s="109">
        <f t="shared" si="6"/>
        <v>66</v>
      </c>
      <c r="T14" s="109"/>
      <c r="U14" s="109">
        <f t="shared" si="7"/>
        <v>0</v>
      </c>
      <c r="V14" s="109"/>
      <c r="W14" s="109">
        <f t="shared" si="8"/>
        <v>0</v>
      </c>
      <c r="X14" s="109"/>
      <c r="Y14" s="109">
        <f t="shared" si="9"/>
        <v>0</v>
      </c>
      <c r="Z14" s="109"/>
      <c r="AA14" s="109">
        <f t="shared" si="10"/>
        <v>0</v>
      </c>
      <c r="AB14" s="109">
        <f t="shared" si="11"/>
        <v>0</v>
      </c>
      <c r="AC14" s="109"/>
      <c r="AD14" s="109"/>
      <c r="AE14" s="109" t="s">
        <v>68</v>
      </c>
      <c r="AF14" s="109">
        <v>1</v>
      </c>
      <c r="AG14" s="109">
        <f t="shared" si="12"/>
        <v>12</v>
      </c>
      <c r="AH14" s="109"/>
      <c r="AI14" s="109">
        <f t="shared" si="23"/>
        <v>0</v>
      </c>
      <c r="AJ14" s="109"/>
      <c r="AK14" s="109">
        <f t="shared" si="13"/>
        <v>0</v>
      </c>
      <c r="AL14" s="109">
        <v>0</v>
      </c>
      <c r="AM14" s="109">
        <f t="shared" si="14"/>
        <v>0</v>
      </c>
      <c r="AN14" s="109">
        <v>1</v>
      </c>
      <c r="AO14" s="109">
        <f t="shared" si="15"/>
        <v>5</v>
      </c>
      <c r="AP14" s="109"/>
      <c r="AQ14" s="109">
        <f t="shared" si="16"/>
        <v>0</v>
      </c>
      <c r="AR14" s="109"/>
      <c r="AS14" s="109">
        <f t="shared" si="17"/>
        <v>0</v>
      </c>
      <c r="AT14" s="109"/>
      <c r="AU14" s="65">
        <f t="shared" si="18"/>
        <v>0</v>
      </c>
      <c r="AV14" s="109"/>
      <c r="AW14" s="65">
        <f t="shared" si="19"/>
        <v>0</v>
      </c>
      <c r="AX14" s="65">
        <f t="shared" si="20"/>
        <v>5</v>
      </c>
      <c r="AY14" s="149">
        <f t="shared" si="21"/>
        <v>17</v>
      </c>
      <c r="AZ14" s="150">
        <f t="shared" si="22"/>
        <v>83</v>
      </c>
    </row>
    <row r="15" spans="1:52" ht="16.5">
      <c r="A15" s="109">
        <v>11</v>
      </c>
      <c r="B15" s="105" t="s">
        <v>299</v>
      </c>
      <c r="C15" s="106">
        <v>23399</v>
      </c>
      <c r="D15" s="105" t="s">
        <v>56</v>
      </c>
      <c r="E15" s="105" t="s">
        <v>29</v>
      </c>
      <c r="F15" s="105" t="s">
        <v>123</v>
      </c>
      <c r="G15" s="109">
        <v>0</v>
      </c>
      <c r="H15" s="109">
        <f t="shared" si="0"/>
        <v>0</v>
      </c>
      <c r="I15" s="109"/>
      <c r="J15" s="109">
        <f t="shared" si="1"/>
        <v>0</v>
      </c>
      <c r="K15" s="109">
        <v>25</v>
      </c>
      <c r="L15" s="109">
        <f t="shared" si="2"/>
        <v>54</v>
      </c>
      <c r="M15" s="109"/>
      <c r="N15" s="109">
        <f t="shared" si="3"/>
        <v>0</v>
      </c>
      <c r="O15" s="109">
        <v>0</v>
      </c>
      <c r="P15" s="109">
        <f t="shared" si="4"/>
        <v>0</v>
      </c>
      <c r="Q15" s="109">
        <v>0</v>
      </c>
      <c r="R15" s="109">
        <f t="shared" si="5"/>
        <v>0</v>
      </c>
      <c r="S15" s="109">
        <f t="shared" si="6"/>
        <v>54</v>
      </c>
      <c r="T15" s="109"/>
      <c r="U15" s="109">
        <f t="shared" si="7"/>
        <v>0</v>
      </c>
      <c r="V15" s="109"/>
      <c r="W15" s="109">
        <f t="shared" si="8"/>
        <v>0</v>
      </c>
      <c r="X15" s="109"/>
      <c r="Y15" s="109">
        <f t="shared" si="9"/>
        <v>0</v>
      </c>
      <c r="Z15" s="109"/>
      <c r="AA15" s="109">
        <f t="shared" si="10"/>
        <v>0</v>
      </c>
      <c r="AB15" s="109">
        <f t="shared" si="11"/>
        <v>0</v>
      </c>
      <c r="AC15" s="109"/>
      <c r="AD15" s="109"/>
      <c r="AE15" s="109"/>
      <c r="AF15" s="109">
        <v>1</v>
      </c>
      <c r="AG15" s="109">
        <f t="shared" si="12"/>
        <v>12</v>
      </c>
      <c r="AH15" s="109"/>
      <c r="AI15" s="109">
        <f t="shared" si="23"/>
        <v>0</v>
      </c>
      <c r="AJ15" s="109"/>
      <c r="AK15" s="109">
        <f t="shared" si="13"/>
        <v>0</v>
      </c>
      <c r="AL15" s="109">
        <v>0</v>
      </c>
      <c r="AM15" s="109">
        <f t="shared" si="14"/>
        <v>0</v>
      </c>
      <c r="AN15" s="109"/>
      <c r="AO15" s="109">
        <f t="shared" si="15"/>
        <v>0</v>
      </c>
      <c r="AP15" s="109"/>
      <c r="AQ15" s="109">
        <f t="shared" si="16"/>
        <v>0</v>
      </c>
      <c r="AR15" s="109"/>
      <c r="AS15" s="109">
        <f t="shared" si="17"/>
        <v>0</v>
      </c>
      <c r="AT15" s="109"/>
      <c r="AU15" s="65">
        <f t="shared" si="18"/>
        <v>0</v>
      </c>
      <c r="AV15" s="109"/>
      <c r="AW15" s="65">
        <f t="shared" si="19"/>
        <v>0</v>
      </c>
      <c r="AX15" s="65">
        <f t="shared" si="20"/>
        <v>0</v>
      </c>
      <c r="AY15" s="149">
        <f t="shared" si="21"/>
        <v>12</v>
      </c>
      <c r="AZ15" s="150">
        <f t="shared" si="22"/>
        <v>66</v>
      </c>
    </row>
    <row r="16" spans="1:52" ht="16.5">
      <c r="A16" s="109">
        <v>12</v>
      </c>
      <c r="B16" s="105" t="s">
        <v>261</v>
      </c>
      <c r="C16" s="106">
        <v>22768</v>
      </c>
      <c r="D16" s="105" t="s">
        <v>56</v>
      </c>
      <c r="E16" s="105" t="s">
        <v>29</v>
      </c>
      <c r="F16" s="105" t="s">
        <v>123</v>
      </c>
      <c r="G16" s="109">
        <v>0</v>
      </c>
      <c r="H16" s="109">
        <f t="shared" si="0"/>
        <v>0</v>
      </c>
      <c r="I16" s="109"/>
      <c r="J16" s="109">
        <f t="shared" si="1"/>
        <v>0</v>
      </c>
      <c r="K16" s="109">
        <v>0</v>
      </c>
      <c r="L16" s="109">
        <f t="shared" si="2"/>
        <v>0</v>
      </c>
      <c r="M16" s="109"/>
      <c r="N16" s="109">
        <f t="shared" si="3"/>
        <v>0</v>
      </c>
      <c r="O16" s="109">
        <v>0</v>
      </c>
      <c r="P16" s="109">
        <f t="shared" si="4"/>
        <v>0</v>
      </c>
      <c r="Q16" s="109">
        <v>0</v>
      </c>
      <c r="R16" s="109">
        <f t="shared" si="5"/>
        <v>0</v>
      </c>
      <c r="S16" s="109">
        <f t="shared" si="6"/>
        <v>0</v>
      </c>
      <c r="T16" s="109"/>
      <c r="U16" s="109">
        <f t="shared" si="7"/>
        <v>0</v>
      </c>
      <c r="V16" s="109"/>
      <c r="W16" s="109">
        <f t="shared" si="8"/>
        <v>0</v>
      </c>
      <c r="X16" s="109"/>
      <c r="Y16" s="109">
        <f t="shared" si="9"/>
        <v>0</v>
      </c>
      <c r="Z16" s="109"/>
      <c r="AA16" s="109">
        <f t="shared" si="10"/>
        <v>0</v>
      </c>
      <c r="AB16" s="109">
        <f t="shared" si="11"/>
        <v>0</v>
      </c>
      <c r="AC16" s="109"/>
      <c r="AD16" s="109"/>
      <c r="AE16" s="109"/>
      <c r="AF16" s="109">
        <v>1</v>
      </c>
      <c r="AG16" s="109">
        <f t="shared" si="12"/>
        <v>12</v>
      </c>
      <c r="AH16" s="109"/>
      <c r="AI16" s="109">
        <f t="shared" si="23"/>
        <v>0</v>
      </c>
      <c r="AJ16" s="109"/>
      <c r="AK16" s="109">
        <f t="shared" si="13"/>
        <v>0</v>
      </c>
      <c r="AL16" s="109">
        <v>0</v>
      </c>
      <c r="AM16" s="109">
        <f t="shared" si="14"/>
        <v>0</v>
      </c>
      <c r="AN16" s="109"/>
      <c r="AO16" s="109">
        <f t="shared" si="15"/>
        <v>0</v>
      </c>
      <c r="AP16" s="109"/>
      <c r="AQ16" s="109">
        <f t="shared" si="16"/>
        <v>0</v>
      </c>
      <c r="AR16" s="109"/>
      <c r="AS16" s="109">
        <f t="shared" si="17"/>
        <v>0</v>
      </c>
      <c r="AT16" s="109"/>
      <c r="AU16" s="65">
        <f t="shared" si="18"/>
        <v>0</v>
      </c>
      <c r="AV16" s="109"/>
      <c r="AW16" s="65">
        <f t="shared" si="19"/>
        <v>0</v>
      </c>
      <c r="AX16" s="65">
        <f t="shared" si="20"/>
        <v>0</v>
      </c>
      <c r="AY16" s="149">
        <f t="shared" si="21"/>
        <v>12</v>
      </c>
      <c r="AZ16" s="150">
        <f t="shared" si="22"/>
        <v>12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3:D3"/>
    <mergeCell ref="G3:S3"/>
    <mergeCell ref="T3:AB3"/>
    <mergeCell ref="AC3:AE3"/>
    <mergeCell ref="AF3:AY3"/>
    <mergeCell ref="AZ3:AZ4"/>
    <mergeCell ref="C4:D4"/>
  </mergeCells>
  <printOptions/>
  <pageMargins left="0" right="0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4"/>
  <sheetViews>
    <sheetView zoomScale="85" zoomScaleNormal="85" zoomScalePageLayoutView="0" workbookViewId="0" topLeftCell="A4">
      <selection activeCell="A5" sqref="A5:IV30"/>
    </sheetView>
  </sheetViews>
  <sheetFormatPr defaultColWidth="9.140625" defaultRowHeight="15"/>
  <cols>
    <col min="1" max="1" width="4.7109375" style="7" customWidth="1"/>
    <col min="2" max="2" width="27.8515625" style="1" customWidth="1"/>
    <col min="3" max="3" width="9.57421875" style="1" bestFit="1" customWidth="1"/>
    <col min="4" max="4" width="0.13671875" style="1" hidden="1" customWidth="1"/>
    <col min="5" max="5" width="3.140625" style="1" bestFit="1" customWidth="1"/>
    <col min="6" max="6" width="3.7109375" style="1" bestFit="1" customWidth="1"/>
    <col min="7" max="7" width="4.7109375" style="4" customWidth="1"/>
    <col min="8" max="19" width="5.57421875" style="4" customWidth="1"/>
    <col min="20" max="20" width="5.00390625" style="4" customWidth="1"/>
    <col min="21" max="21" width="4.00390625" style="4" customWidth="1"/>
    <col min="22" max="22" width="3.8515625" style="4" customWidth="1"/>
    <col min="23" max="23" width="3.57421875" style="4" customWidth="1"/>
    <col min="24" max="24" width="4.7109375" style="4" customWidth="1"/>
    <col min="25" max="25" width="4.140625" style="4" customWidth="1"/>
    <col min="26" max="26" width="4.28125" style="4" customWidth="1"/>
    <col min="27" max="27" width="4.140625" style="4" customWidth="1"/>
    <col min="28" max="28" width="5.00390625" style="4" customWidth="1"/>
    <col min="29" max="31" width="3.57421875" style="4" customWidth="1"/>
    <col min="32" max="32" width="5.28125" style="4" customWidth="1"/>
    <col min="33" max="51" width="5.00390625" style="4" customWidth="1"/>
    <col min="52" max="52" width="7.28125" style="4" customWidth="1"/>
    <col min="53" max="16384" width="9.140625" style="1" customWidth="1"/>
  </cols>
  <sheetData>
    <row r="1" spans="1:52" ht="23.25" customHeight="1" thickBot="1">
      <c r="A1" s="194" t="s">
        <v>217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6"/>
    </row>
    <row r="2" spans="1:52" ht="37.5" customHeight="1" thickBot="1">
      <c r="A2" s="206" t="s">
        <v>191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8"/>
    </row>
    <row r="3" spans="1:52" ht="27.75" customHeight="1">
      <c r="A3" s="201" t="s">
        <v>225</v>
      </c>
      <c r="B3" s="202"/>
      <c r="C3" s="202"/>
      <c r="D3" s="203"/>
      <c r="E3" s="199"/>
      <c r="F3" s="14"/>
      <c r="G3" s="188" t="s">
        <v>6</v>
      </c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97"/>
      <c r="T3" s="181" t="s">
        <v>11</v>
      </c>
      <c r="U3" s="182"/>
      <c r="V3" s="182"/>
      <c r="W3" s="182"/>
      <c r="X3" s="182"/>
      <c r="Y3" s="182"/>
      <c r="Z3" s="182"/>
      <c r="AA3" s="182"/>
      <c r="AB3" s="197"/>
      <c r="AC3" s="198" t="s">
        <v>12</v>
      </c>
      <c r="AD3" s="191"/>
      <c r="AE3" s="193"/>
      <c r="AF3" s="198" t="s">
        <v>23</v>
      </c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3"/>
      <c r="AZ3" s="184" t="s">
        <v>24</v>
      </c>
    </row>
    <row r="4" spans="1:52" ht="121.5" customHeight="1">
      <c r="A4" s="13" t="s">
        <v>195</v>
      </c>
      <c r="B4" s="9" t="s">
        <v>0</v>
      </c>
      <c r="C4" s="204" t="s">
        <v>1</v>
      </c>
      <c r="D4" s="205"/>
      <c r="E4" s="200"/>
      <c r="F4" s="2"/>
      <c r="G4" s="23" t="s">
        <v>2</v>
      </c>
      <c r="H4" s="24" t="s">
        <v>3</v>
      </c>
      <c r="I4" s="22" t="s">
        <v>222</v>
      </c>
      <c r="J4" s="24" t="s">
        <v>3</v>
      </c>
      <c r="K4" s="24" t="s">
        <v>4</v>
      </c>
      <c r="L4" s="24" t="s">
        <v>3</v>
      </c>
      <c r="M4" s="22" t="s">
        <v>223</v>
      </c>
      <c r="N4" s="24" t="s">
        <v>3</v>
      </c>
      <c r="O4" s="22" t="s">
        <v>230</v>
      </c>
      <c r="P4" s="18" t="s">
        <v>3</v>
      </c>
      <c r="Q4" s="18" t="s">
        <v>231</v>
      </c>
      <c r="R4" s="18" t="s">
        <v>3</v>
      </c>
      <c r="S4" s="25" t="s">
        <v>5</v>
      </c>
      <c r="T4" s="26" t="s">
        <v>31</v>
      </c>
      <c r="U4" s="24" t="s">
        <v>3</v>
      </c>
      <c r="V4" s="27" t="s">
        <v>7</v>
      </c>
      <c r="W4" s="24" t="s">
        <v>3</v>
      </c>
      <c r="X4" s="27" t="s">
        <v>13</v>
      </c>
      <c r="Y4" s="24" t="s">
        <v>3</v>
      </c>
      <c r="Z4" s="28" t="s">
        <v>224</v>
      </c>
      <c r="AA4" s="24" t="s">
        <v>3</v>
      </c>
      <c r="AB4" s="25" t="s">
        <v>5</v>
      </c>
      <c r="AC4" s="29" t="s">
        <v>8</v>
      </c>
      <c r="AD4" s="24" t="s">
        <v>9</v>
      </c>
      <c r="AE4" s="30" t="s">
        <v>10</v>
      </c>
      <c r="AF4" s="31" t="s">
        <v>15</v>
      </c>
      <c r="AG4" s="32" t="s">
        <v>3</v>
      </c>
      <c r="AH4" s="31" t="s">
        <v>16</v>
      </c>
      <c r="AI4" s="32" t="s">
        <v>3</v>
      </c>
      <c r="AJ4" s="31" t="s">
        <v>17</v>
      </c>
      <c r="AK4" s="32" t="s">
        <v>3</v>
      </c>
      <c r="AL4" s="31" t="s">
        <v>18</v>
      </c>
      <c r="AM4" s="32" t="s">
        <v>3</v>
      </c>
      <c r="AN4" s="31" t="s">
        <v>19</v>
      </c>
      <c r="AO4" s="32" t="s">
        <v>3</v>
      </c>
      <c r="AP4" s="31" t="s">
        <v>20</v>
      </c>
      <c r="AQ4" s="32" t="s">
        <v>3</v>
      </c>
      <c r="AR4" s="31" t="s">
        <v>21</v>
      </c>
      <c r="AS4" s="24" t="s">
        <v>3</v>
      </c>
      <c r="AT4" s="24" t="s">
        <v>232</v>
      </c>
      <c r="AU4" s="24" t="s">
        <v>3</v>
      </c>
      <c r="AV4" s="51" t="s">
        <v>233</v>
      </c>
      <c r="AW4" s="51" t="s">
        <v>3</v>
      </c>
      <c r="AX4" s="33" t="s">
        <v>25</v>
      </c>
      <c r="AY4" s="25" t="s">
        <v>22</v>
      </c>
      <c r="AZ4" s="185"/>
    </row>
    <row r="5" spans="1:52" s="77" customFormat="1" ht="13.5">
      <c r="A5" s="292">
        <v>1</v>
      </c>
      <c r="B5" s="69" t="s">
        <v>44</v>
      </c>
      <c r="C5" s="70">
        <v>21389</v>
      </c>
      <c r="D5" s="71" t="s">
        <v>35</v>
      </c>
      <c r="E5" s="72" t="s">
        <v>29</v>
      </c>
      <c r="F5" s="69" t="s">
        <v>35</v>
      </c>
      <c r="G5" s="73">
        <v>16</v>
      </c>
      <c r="H5" s="64">
        <f aca="true" t="shared" si="0" ref="H5:H30">G5*6</f>
        <v>96</v>
      </c>
      <c r="I5" s="64"/>
      <c r="J5" s="64">
        <f aca="true" t="shared" si="1" ref="J5:J30">I5*6</f>
        <v>0</v>
      </c>
      <c r="K5" s="64">
        <v>21</v>
      </c>
      <c r="L5" s="64">
        <f aca="true" t="shared" si="2" ref="L5:L30">IF(K5&gt;4,K5*2+4,K5*3)</f>
        <v>46</v>
      </c>
      <c r="M5" s="74"/>
      <c r="N5" s="64">
        <f aca="true" t="shared" si="3" ref="N5:N30">IF(M5&gt;4,M5*2+4,M5*3)</f>
        <v>0</v>
      </c>
      <c r="O5" s="74">
        <v>5</v>
      </c>
      <c r="P5" s="74">
        <f aca="true" t="shared" si="4" ref="P5:P30">O5*2</f>
        <v>10</v>
      </c>
      <c r="Q5" s="74">
        <v>7</v>
      </c>
      <c r="R5" s="74">
        <f aca="true" t="shared" si="5" ref="R5:R30">Q5*3</f>
        <v>21</v>
      </c>
      <c r="S5" s="75">
        <f aca="true" t="shared" si="6" ref="S5:S30">H5+J5+L5+N5+P5+R5</f>
        <v>173</v>
      </c>
      <c r="T5" s="54"/>
      <c r="U5" s="64">
        <f aca="true" t="shared" si="7" ref="U5:U30">IF(T5=0,0,6)</f>
        <v>0</v>
      </c>
      <c r="V5" s="64"/>
      <c r="W5" s="64">
        <f aca="true" t="shared" si="8" ref="W5:W30">V5*4</f>
        <v>0</v>
      </c>
      <c r="X5" s="64"/>
      <c r="Y5" s="64">
        <f aca="true" t="shared" si="9" ref="Y5:Y30">X5*3</f>
        <v>0</v>
      </c>
      <c r="Z5" s="64"/>
      <c r="AA5" s="64">
        <f aca="true" t="shared" si="10" ref="AA5:AA30">IF(Z5=0,0,6)</f>
        <v>0</v>
      </c>
      <c r="AB5" s="75">
        <f aca="true" t="shared" si="11" ref="AB5:AB30">U5+W5+Y5+AA5</f>
        <v>0</v>
      </c>
      <c r="AC5" s="54"/>
      <c r="AD5" s="64"/>
      <c r="AE5" s="75"/>
      <c r="AF5" s="54">
        <v>1</v>
      </c>
      <c r="AG5" s="64">
        <f aca="true" t="shared" si="12" ref="AG5:AG30">AF5*12</f>
        <v>12</v>
      </c>
      <c r="AH5" s="64"/>
      <c r="AI5" s="64">
        <f aca="true" t="shared" si="13" ref="AI5:AI30">AH5*5</f>
        <v>0</v>
      </c>
      <c r="AJ5" s="64">
        <v>1</v>
      </c>
      <c r="AK5" s="64">
        <f aca="true" t="shared" si="14" ref="AK5:AK30">AJ5*3</f>
        <v>3</v>
      </c>
      <c r="AL5" s="64"/>
      <c r="AM5" s="64">
        <f aca="true" t="shared" si="15" ref="AM5:AM30">AL5*1</f>
        <v>0</v>
      </c>
      <c r="AN5" s="64"/>
      <c r="AO5" s="64">
        <f aca="true" t="shared" si="16" ref="AO5:AO30">AN5*5</f>
        <v>0</v>
      </c>
      <c r="AP5" s="64"/>
      <c r="AQ5" s="64">
        <f aca="true" t="shared" si="17" ref="AQ5:AQ30">AP5*5</f>
        <v>0</v>
      </c>
      <c r="AR5" s="64"/>
      <c r="AS5" s="64">
        <f aca="true" t="shared" si="18" ref="AS5:AS30">AR5*1</f>
        <v>0</v>
      </c>
      <c r="AT5" s="64"/>
      <c r="AU5" s="64">
        <f aca="true" t="shared" si="19" ref="AU5:AU30">AT5*0.5</f>
        <v>0</v>
      </c>
      <c r="AV5" s="64"/>
      <c r="AW5" s="64">
        <f aca="true" t="shared" si="20" ref="AW5:AW30">AV5*1</f>
        <v>0</v>
      </c>
      <c r="AX5" s="68">
        <f aca="true" t="shared" si="21" ref="AX5:AX30">IF(AI5+AK5+AM5+AO5+AQ5+AS5+AU5+AW5&gt;10,10,AI5+AK5+AM5+AO5+AQ5+AS5+AU5+AW5)</f>
        <v>3</v>
      </c>
      <c r="AY5" s="76">
        <f aca="true" t="shared" si="22" ref="AY5:AY30">AG5+AX5</f>
        <v>15</v>
      </c>
      <c r="AZ5" s="67">
        <f aca="true" t="shared" si="23" ref="AZ5:AZ30">S5+AB5+AY5</f>
        <v>188</v>
      </c>
    </row>
    <row r="6" spans="1:52" s="77" customFormat="1" ht="13.5">
      <c r="A6" s="292">
        <v>2</v>
      </c>
      <c r="B6" s="69" t="s">
        <v>53</v>
      </c>
      <c r="C6" s="70">
        <v>22274</v>
      </c>
      <c r="D6" s="71" t="s">
        <v>35</v>
      </c>
      <c r="E6" s="72" t="s">
        <v>29</v>
      </c>
      <c r="F6" s="69" t="s">
        <v>35</v>
      </c>
      <c r="G6" s="73">
        <v>16</v>
      </c>
      <c r="H6" s="64">
        <f t="shared" si="0"/>
        <v>96</v>
      </c>
      <c r="I6" s="64"/>
      <c r="J6" s="64">
        <f t="shared" si="1"/>
        <v>0</v>
      </c>
      <c r="K6" s="64">
        <v>22</v>
      </c>
      <c r="L6" s="64">
        <f t="shared" si="2"/>
        <v>48</v>
      </c>
      <c r="M6" s="74"/>
      <c r="N6" s="64">
        <f t="shared" si="3"/>
        <v>0</v>
      </c>
      <c r="O6" s="74">
        <v>5</v>
      </c>
      <c r="P6" s="74">
        <f t="shared" si="4"/>
        <v>10</v>
      </c>
      <c r="Q6" s="74">
        <v>7</v>
      </c>
      <c r="R6" s="74">
        <f t="shared" si="5"/>
        <v>21</v>
      </c>
      <c r="S6" s="75">
        <f t="shared" si="6"/>
        <v>175</v>
      </c>
      <c r="T6" s="54"/>
      <c r="U6" s="64">
        <f t="shared" si="7"/>
        <v>0</v>
      </c>
      <c r="V6" s="64"/>
      <c r="W6" s="64">
        <f t="shared" si="8"/>
        <v>0</v>
      </c>
      <c r="X6" s="64"/>
      <c r="Y6" s="64">
        <f t="shared" si="9"/>
        <v>0</v>
      </c>
      <c r="Z6" s="64"/>
      <c r="AA6" s="64">
        <f t="shared" si="10"/>
        <v>0</v>
      </c>
      <c r="AB6" s="75">
        <f t="shared" si="11"/>
        <v>0</v>
      </c>
      <c r="AC6" s="54"/>
      <c r="AD6" s="64"/>
      <c r="AE6" s="75"/>
      <c r="AF6" s="54">
        <v>1</v>
      </c>
      <c r="AG6" s="64">
        <f t="shared" si="12"/>
        <v>12</v>
      </c>
      <c r="AH6" s="64"/>
      <c r="AI6" s="64">
        <f t="shared" si="13"/>
        <v>0</v>
      </c>
      <c r="AJ6" s="64"/>
      <c r="AK6" s="64">
        <f t="shared" si="14"/>
        <v>0</v>
      </c>
      <c r="AL6" s="64"/>
      <c r="AM6" s="64">
        <f t="shared" si="15"/>
        <v>0</v>
      </c>
      <c r="AN6" s="64"/>
      <c r="AO6" s="64">
        <f t="shared" si="16"/>
        <v>0</v>
      </c>
      <c r="AP6" s="64"/>
      <c r="AQ6" s="64">
        <f t="shared" si="17"/>
        <v>0</v>
      </c>
      <c r="AR6" s="64"/>
      <c r="AS6" s="64">
        <f t="shared" si="18"/>
        <v>0</v>
      </c>
      <c r="AT6" s="64"/>
      <c r="AU6" s="64">
        <f t="shared" si="19"/>
        <v>0</v>
      </c>
      <c r="AV6" s="64"/>
      <c r="AW6" s="64">
        <f t="shared" si="20"/>
        <v>0</v>
      </c>
      <c r="AX6" s="68">
        <f t="shared" si="21"/>
        <v>0</v>
      </c>
      <c r="AY6" s="76">
        <f t="shared" si="22"/>
        <v>12</v>
      </c>
      <c r="AZ6" s="67">
        <f t="shared" si="23"/>
        <v>187</v>
      </c>
    </row>
    <row r="7" spans="1:52" s="77" customFormat="1" ht="13.5">
      <c r="A7" s="292">
        <v>3</v>
      </c>
      <c r="B7" s="69" t="s">
        <v>43</v>
      </c>
      <c r="C7" s="70">
        <v>23358</v>
      </c>
      <c r="D7" s="71" t="s">
        <v>35</v>
      </c>
      <c r="E7" s="72" t="s">
        <v>29</v>
      </c>
      <c r="F7" s="69" t="s">
        <v>35</v>
      </c>
      <c r="G7" s="73">
        <v>16</v>
      </c>
      <c r="H7" s="64">
        <f t="shared" si="0"/>
        <v>96</v>
      </c>
      <c r="I7" s="64"/>
      <c r="J7" s="64">
        <f t="shared" si="1"/>
        <v>0</v>
      </c>
      <c r="K7" s="64">
        <v>19</v>
      </c>
      <c r="L7" s="64">
        <f t="shared" si="2"/>
        <v>42</v>
      </c>
      <c r="M7" s="74"/>
      <c r="N7" s="64">
        <f t="shared" si="3"/>
        <v>0</v>
      </c>
      <c r="O7" s="74">
        <v>5</v>
      </c>
      <c r="P7" s="74">
        <f t="shared" si="4"/>
        <v>10</v>
      </c>
      <c r="Q7" s="74">
        <v>7</v>
      </c>
      <c r="R7" s="74">
        <f t="shared" si="5"/>
        <v>21</v>
      </c>
      <c r="S7" s="75">
        <f t="shared" si="6"/>
        <v>169</v>
      </c>
      <c r="T7" s="54"/>
      <c r="U7" s="64">
        <f t="shared" si="7"/>
        <v>0</v>
      </c>
      <c r="V7" s="64"/>
      <c r="W7" s="64">
        <f t="shared" si="8"/>
        <v>0</v>
      </c>
      <c r="X7" s="64"/>
      <c r="Y7" s="64">
        <f t="shared" si="9"/>
        <v>0</v>
      </c>
      <c r="Z7" s="64"/>
      <c r="AA7" s="64">
        <f t="shared" si="10"/>
        <v>0</v>
      </c>
      <c r="AB7" s="75">
        <f t="shared" si="11"/>
        <v>0</v>
      </c>
      <c r="AC7" s="54"/>
      <c r="AD7" s="64"/>
      <c r="AE7" s="75"/>
      <c r="AF7" s="54">
        <v>1</v>
      </c>
      <c r="AG7" s="64">
        <f t="shared" si="12"/>
        <v>12</v>
      </c>
      <c r="AH7" s="64"/>
      <c r="AI7" s="64">
        <f t="shared" si="13"/>
        <v>0</v>
      </c>
      <c r="AJ7" s="64"/>
      <c r="AK7" s="64">
        <f t="shared" si="14"/>
        <v>0</v>
      </c>
      <c r="AL7" s="64">
        <v>1</v>
      </c>
      <c r="AM7" s="64">
        <f t="shared" si="15"/>
        <v>1</v>
      </c>
      <c r="AN7" s="64">
        <v>1</v>
      </c>
      <c r="AO7" s="64">
        <f t="shared" si="16"/>
        <v>5</v>
      </c>
      <c r="AP7" s="64"/>
      <c r="AQ7" s="64">
        <f t="shared" si="17"/>
        <v>0</v>
      </c>
      <c r="AR7" s="64"/>
      <c r="AS7" s="64">
        <f t="shared" si="18"/>
        <v>0</v>
      </c>
      <c r="AT7" s="64"/>
      <c r="AU7" s="64">
        <f t="shared" si="19"/>
        <v>0</v>
      </c>
      <c r="AV7" s="64"/>
      <c r="AW7" s="64">
        <f t="shared" si="20"/>
        <v>0</v>
      </c>
      <c r="AX7" s="68">
        <f t="shared" si="21"/>
        <v>6</v>
      </c>
      <c r="AY7" s="76">
        <f t="shared" si="22"/>
        <v>18</v>
      </c>
      <c r="AZ7" s="67">
        <f t="shared" si="23"/>
        <v>187</v>
      </c>
    </row>
    <row r="8" spans="1:52" s="77" customFormat="1" ht="13.5">
      <c r="A8" s="292">
        <v>4</v>
      </c>
      <c r="B8" s="69" t="s">
        <v>50</v>
      </c>
      <c r="C8" s="70">
        <v>22654</v>
      </c>
      <c r="D8" s="71" t="s">
        <v>35</v>
      </c>
      <c r="E8" s="72" t="s">
        <v>29</v>
      </c>
      <c r="F8" s="69" t="s">
        <v>35</v>
      </c>
      <c r="G8" s="73">
        <v>16</v>
      </c>
      <c r="H8" s="64">
        <f t="shared" si="0"/>
        <v>96</v>
      </c>
      <c r="I8" s="64"/>
      <c r="J8" s="64">
        <f t="shared" si="1"/>
        <v>0</v>
      </c>
      <c r="K8" s="64">
        <v>20</v>
      </c>
      <c r="L8" s="64">
        <f t="shared" si="2"/>
        <v>44</v>
      </c>
      <c r="M8" s="74"/>
      <c r="N8" s="64">
        <f t="shared" si="3"/>
        <v>0</v>
      </c>
      <c r="O8" s="74">
        <v>5</v>
      </c>
      <c r="P8" s="74">
        <f t="shared" si="4"/>
        <v>10</v>
      </c>
      <c r="Q8" s="74">
        <v>7</v>
      </c>
      <c r="R8" s="74">
        <f t="shared" si="5"/>
        <v>21</v>
      </c>
      <c r="S8" s="75">
        <f t="shared" si="6"/>
        <v>171</v>
      </c>
      <c r="T8" s="54"/>
      <c r="U8" s="64">
        <f t="shared" si="7"/>
        <v>0</v>
      </c>
      <c r="V8" s="64"/>
      <c r="W8" s="64">
        <f t="shared" si="8"/>
        <v>0</v>
      </c>
      <c r="X8" s="64"/>
      <c r="Y8" s="64">
        <f t="shared" si="9"/>
        <v>0</v>
      </c>
      <c r="Z8" s="64"/>
      <c r="AA8" s="64">
        <f t="shared" si="10"/>
        <v>0</v>
      </c>
      <c r="AB8" s="75">
        <f t="shared" si="11"/>
        <v>0</v>
      </c>
      <c r="AC8" s="54"/>
      <c r="AD8" s="64"/>
      <c r="AE8" s="75"/>
      <c r="AF8" s="54">
        <v>1</v>
      </c>
      <c r="AG8" s="64">
        <f t="shared" si="12"/>
        <v>12</v>
      </c>
      <c r="AH8" s="64"/>
      <c r="AI8" s="64">
        <f t="shared" si="13"/>
        <v>0</v>
      </c>
      <c r="AJ8" s="64">
        <v>1</v>
      </c>
      <c r="AK8" s="64">
        <f t="shared" si="14"/>
        <v>3</v>
      </c>
      <c r="AL8" s="64"/>
      <c r="AM8" s="64">
        <f t="shared" si="15"/>
        <v>0</v>
      </c>
      <c r="AN8" s="64"/>
      <c r="AO8" s="64">
        <f t="shared" si="16"/>
        <v>0</v>
      </c>
      <c r="AP8" s="64"/>
      <c r="AQ8" s="64">
        <f t="shared" si="17"/>
        <v>0</v>
      </c>
      <c r="AR8" s="64"/>
      <c r="AS8" s="64">
        <f t="shared" si="18"/>
        <v>0</v>
      </c>
      <c r="AT8" s="64"/>
      <c r="AU8" s="64">
        <f t="shared" si="19"/>
        <v>0</v>
      </c>
      <c r="AV8" s="64"/>
      <c r="AW8" s="64">
        <f t="shared" si="20"/>
        <v>0</v>
      </c>
      <c r="AX8" s="68">
        <f t="shared" si="21"/>
        <v>3</v>
      </c>
      <c r="AY8" s="76">
        <f t="shared" si="22"/>
        <v>15</v>
      </c>
      <c r="AZ8" s="67">
        <f t="shared" si="23"/>
        <v>186</v>
      </c>
    </row>
    <row r="9" spans="1:52" s="77" customFormat="1" ht="13.5">
      <c r="A9" s="292">
        <v>5</v>
      </c>
      <c r="B9" s="69" t="s">
        <v>48</v>
      </c>
      <c r="C9" s="70">
        <v>20460</v>
      </c>
      <c r="D9" s="71" t="s">
        <v>35</v>
      </c>
      <c r="E9" s="72" t="s">
        <v>29</v>
      </c>
      <c r="F9" s="69" t="s">
        <v>35</v>
      </c>
      <c r="G9" s="73">
        <v>16</v>
      </c>
      <c r="H9" s="64">
        <f t="shared" si="0"/>
        <v>96</v>
      </c>
      <c r="I9" s="64"/>
      <c r="J9" s="64">
        <f t="shared" si="1"/>
        <v>0</v>
      </c>
      <c r="K9" s="64">
        <v>21</v>
      </c>
      <c r="L9" s="64">
        <f t="shared" si="2"/>
        <v>46</v>
      </c>
      <c r="M9" s="74"/>
      <c r="N9" s="64">
        <f t="shared" si="3"/>
        <v>0</v>
      </c>
      <c r="O9" s="74">
        <v>5</v>
      </c>
      <c r="P9" s="74">
        <f t="shared" si="4"/>
        <v>10</v>
      </c>
      <c r="Q9" s="74">
        <v>7</v>
      </c>
      <c r="R9" s="74">
        <f t="shared" si="5"/>
        <v>21</v>
      </c>
      <c r="S9" s="75">
        <f t="shared" si="6"/>
        <v>173</v>
      </c>
      <c r="T9" s="54"/>
      <c r="U9" s="64">
        <f t="shared" si="7"/>
        <v>0</v>
      </c>
      <c r="V9" s="64"/>
      <c r="W9" s="64">
        <f t="shared" si="8"/>
        <v>0</v>
      </c>
      <c r="X9" s="64"/>
      <c r="Y9" s="64">
        <f t="shared" si="9"/>
        <v>0</v>
      </c>
      <c r="Z9" s="64"/>
      <c r="AA9" s="64">
        <f t="shared" si="10"/>
        <v>0</v>
      </c>
      <c r="AB9" s="75">
        <f t="shared" si="11"/>
        <v>0</v>
      </c>
      <c r="AC9" s="54"/>
      <c r="AD9" s="64"/>
      <c r="AE9" s="75"/>
      <c r="AF9" s="54">
        <v>1</v>
      </c>
      <c r="AG9" s="64">
        <f t="shared" si="12"/>
        <v>12</v>
      </c>
      <c r="AH9" s="64"/>
      <c r="AI9" s="64">
        <f t="shared" si="13"/>
        <v>0</v>
      </c>
      <c r="AJ9" s="64"/>
      <c r="AK9" s="64">
        <f t="shared" si="14"/>
        <v>0</v>
      </c>
      <c r="AL9" s="64"/>
      <c r="AM9" s="64">
        <f t="shared" si="15"/>
        <v>0</v>
      </c>
      <c r="AN9" s="64"/>
      <c r="AO9" s="64">
        <f t="shared" si="16"/>
        <v>0</v>
      </c>
      <c r="AP9" s="64"/>
      <c r="AQ9" s="64">
        <f t="shared" si="17"/>
        <v>0</v>
      </c>
      <c r="AR9" s="64"/>
      <c r="AS9" s="64">
        <f t="shared" si="18"/>
        <v>0</v>
      </c>
      <c r="AT9" s="64"/>
      <c r="AU9" s="64">
        <f t="shared" si="19"/>
        <v>0</v>
      </c>
      <c r="AV9" s="64"/>
      <c r="AW9" s="64">
        <f t="shared" si="20"/>
        <v>0</v>
      </c>
      <c r="AX9" s="68">
        <f t="shared" si="21"/>
        <v>0</v>
      </c>
      <c r="AY9" s="76">
        <f t="shared" si="22"/>
        <v>12</v>
      </c>
      <c r="AZ9" s="67">
        <f t="shared" si="23"/>
        <v>185</v>
      </c>
    </row>
    <row r="10" spans="1:52" s="77" customFormat="1" ht="13.5">
      <c r="A10" s="292">
        <v>6</v>
      </c>
      <c r="B10" s="69" t="s">
        <v>49</v>
      </c>
      <c r="C10" s="70">
        <v>20907</v>
      </c>
      <c r="D10" s="71" t="s">
        <v>35</v>
      </c>
      <c r="E10" s="72" t="s">
        <v>29</v>
      </c>
      <c r="F10" s="69" t="s">
        <v>35</v>
      </c>
      <c r="G10" s="73">
        <v>16</v>
      </c>
      <c r="H10" s="64">
        <f t="shared" si="0"/>
        <v>96</v>
      </c>
      <c r="I10" s="64"/>
      <c r="J10" s="64">
        <f t="shared" si="1"/>
        <v>0</v>
      </c>
      <c r="K10" s="64">
        <v>18</v>
      </c>
      <c r="L10" s="64">
        <f t="shared" si="2"/>
        <v>40</v>
      </c>
      <c r="M10" s="74"/>
      <c r="N10" s="64">
        <f t="shared" si="3"/>
        <v>0</v>
      </c>
      <c r="O10" s="74">
        <v>5</v>
      </c>
      <c r="P10" s="74">
        <f t="shared" si="4"/>
        <v>10</v>
      </c>
      <c r="Q10" s="74">
        <v>7</v>
      </c>
      <c r="R10" s="74">
        <f t="shared" si="5"/>
        <v>21</v>
      </c>
      <c r="S10" s="75">
        <f t="shared" si="6"/>
        <v>167</v>
      </c>
      <c r="T10" s="54"/>
      <c r="U10" s="64">
        <f t="shared" si="7"/>
        <v>0</v>
      </c>
      <c r="V10" s="64"/>
      <c r="W10" s="64">
        <f t="shared" si="8"/>
        <v>0</v>
      </c>
      <c r="X10" s="64"/>
      <c r="Y10" s="64">
        <f t="shared" si="9"/>
        <v>0</v>
      </c>
      <c r="Z10" s="64"/>
      <c r="AA10" s="64">
        <f t="shared" si="10"/>
        <v>0</v>
      </c>
      <c r="AB10" s="75">
        <f t="shared" si="11"/>
        <v>0</v>
      </c>
      <c r="AC10" s="54"/>
      <c r="AD10" s="64"/>
      <c r="AE10" s="75"/>
      <c r="AF10" s="54">
        <v>1</v>
      </c>
      <c r="AG10" s="64">
        <f t="shared" si="12"/>
        <v>12</v>
      </c>
      <c r="AH10" s="64"/>
      <c r="AI10" s="64">
        <f t="shared" si="13"/>
        <v>0</v>
      </c>
      <c r="AJ10" s="64"/>
      <c r="AK10" s="64">
        <f t="shared" si="14"/>
        <v>0</v>
      </c>
      <c r="AL10" s="64"/>
      <c r="AM10" s="64">
        <f t="shared" si="15"/>
        <v>0</v>
      </c>
      <c r="AN10" s="64">
        <v>1</v>
      </c>
      <c r="AO10" s="64">
        <f t="shared" si="16"/>
        <v>5</v>
      </c>
      <c r="AP10" s="64"/>
      <c r="AQ10" s="64">
        <f t="shared" si="17"/>
        <v>0</v>
      </c>
      <c r="AR10" s="64"/>
      <c r="AS10" s="64">
        <f t="shared" si="18"/>
        <v>0</v>
      </c>
      <c r="AT10" s="64"/>
      <c r="AU10" s="64">
        <f t="shared" si="19"/>
        <v>0</v>
      </c>
      <c r="AV10" s="64"/>
      <c r="AW10" s="64">
        <f t="shared" si="20"/>
        <v>0</v>
      </c>
      <c r="AX10" s="68">
        <f t="shared" si="21"/>
        <v>5</v>
      </c>
      <c r="AY10" s="76">
        <f t="shared" si="22"/>
        <v>17</v>
      </c>
      <c r="AZ10" s="67">
        <f t="shared" si="23"/>
        <v>184</v>
      </c>
    </row>
    <row r="11" spans="1:52" s="77" customFormat="1" ht="13.5">
      <c r="A11" s="292">
        <v>7</v>
      </c>
      <c r="B11" s="69" t="s">
        <v>51</v>
      </c>
      <c r="C11" s="70">
        <v>21385</v>
      </c>
      <c r="D11" s="71" t="s">
        <v>35</v>
      </c>
      <c r="E11" s="72" t="s">
        <v>29</v>
      </c>
      <c r="F11" s="69" t="s">
        <v>35</v>
      </c>
      <c r="G11" s="73">
        <v>16</v>
      </c>
      <c r="H11" s="64">
        <f t="shared" si="0"/>
        <v>96</v>
      </c>
      <c r="I11" s="64"/>
      <c r="J11" s="64">
        <f t="shared" si="1"/>
        <v>0</v>
      </c>
      <c r="K11" s="64">
        <v>21</v>
      </c>
      <c r="L11" s="64">
        <f t="shared" si="2"/>
        <v>46</v>
      </c>
      <c r="M11" s="74"/>
      <c r="N11" s="64">
        <f t="shared" si="3"/>
        <v>0</v>
      </c>
      <c r="O11" s="74">
        <v>5</v>
      </c>
      <c r="P11" s="74">
        <f t="shared" si="4"/>
        <v>10</v>
      </c>
      <c r="Q11" s="74">
        <v>4</v>
      </c>
      <c r="R11" s="74">
        <f t="shared" si="5"/>
        <v>12</v>
      </c>
      <c r="S11" s="75">
        <f t="shared" si="6"/>
        <v>164</v>
      </c>
      <c r="T11" s="54"/>
      <c r="U11" s="64">
        <f t="shared" si="7"/>
        <v>0</v>
      </c>
      <c r="V11" s="64"/>
      <c r="W11" s="64">
        <f t="shared" si="8"/>
        <v>0</v>
      </c>
      <c r="X11" s="64"/>
      <c r="Y11" s="64">
        <f t="shared" si="9"/>
        <v>0</v>
      </c>
      <c r="Z11" s="64"/>
      <c r="AA11" s="64">
        <f t="shared" si="10"/>
        <v>0</v>
      </c>
      <c r="AB11" s="75">
        <f t="shared" si="11"/>
        <v>0</v>
      </c>
      <c r="AC11" s="54"/>
      <c r="AD11" s="64"/>
      <c r="AE11" s="75"/>
      <c r="AF11" s="54">
        <v>1</v>
      </c>
      <c r="AG11" s="64">
        <f t="shared" si="12"/>
        <v>12</v>
      </c>
      <c r="AH11" s="64"/>
      <c r="AI11" s="64">
        <f t="shared" si="13"/>
        <v>0</v>
      </c>
      <c r="AJ11" s="64">
        <v>1</v>
      </c>
      <c r="AK11" s="64">
        <f t="shared" si="14"/>
        <v>3</v>
      </c>
      <c r="AL11" s="64"/>
      <c r="AM11" s="64">
        <f t="shared" si="15"/>
        <v>0</v>
      </c>
      <c r="AN11" s="64"/>
      <c r="AO11" s="64">
        <f t="shared" si="16"/>
        <v>0</v>
      </c>
      <c r="AP11" s="64"/>
      <c r="AQ11" s="64">
        <f t="shared" si="17"/>
        <v>0</v>
      </c>
      <c r="AR11" s="64"/>
      <c r="AS11" s="64">
        <f t="shared" si="18"/>
        <v>0</v>
      </c>
      <c r="AT11" s="64"/>
      <c r="AU11" s="64">
        <f t="shared" si="19"/>
        <v>0</v>
      </c>
      <c r="AV11" s="64"/>
      <c r="AW11" s="64">
        <f t="shared" si="20"/>
        <v>0</v>
      </c>
      <c r="AX11" s="68">
        <f t="shared" si="21"/>
        <v>3</v>
      </c>
      <c r="AY11" s="76">
        <f t="shared" si="22"/>
        <v>15</v>
      </c>
      <c r="AZ11" s="67">
        <f t="shared" si="23"/>
        <v>179</v>
      </c>
    </row>
    <row r="12" spans="1:52" s="77" customFormat="1" ht="13.5">
      <c r="A12" s="292">
        <v>8</v>
      </c>
      <c r="B12" s="69" t="s">
        <v>60</v>
      </c>
      <c r="C12" s="70">
        <v>22093</v>
      </c>
      <c r="D12" s="71" t="s">
        <v>35</v>
      </c>
      <c r="E12" s="72" t="s">
        <v>29</v>
      </c>
      <c r="F12" s="69" t="s">
        <v>35</v>
      </c>
      <c r="G12" s="73">
        <v>16</v>
      </c>
      <c r="H12" s="64">
        <f t="shared" si="0"/>
        <v>96</v>
      </c>
      <c r="I12" s="64"/>
      <c r="J12" s="64">
        <f t="shared" si="1"/>
        <v>0</v>
      </c>
      <c r="K12" s="64">
        <v>18</v>
      </c>
      <c r="L12" s="64">
        <f t="shared" si="2"/>
        <v>40</v>
      </c>
      <c r="M12" s="74"/>
      <c r="N12" s="64">
        <f t="shared" si="3"/>
        <v>0</v>
      </c>
      <c r="O12" s="74">
        <v>5</v>
      </c>
      <c r="P12" s="74">
        <f t="shared" si="4"/>
        <v>10</v>
      </c>
      <c r="Q12" s="74">
        <v>7</v>
      </c>
      <c r="R12" s="74">
        <f t="shared" si="5"/>
        <v>21</v>
      </c>
      <c r="S12" s="75">
        <f t="shared" si="6"/>
        <v>167</v>
      </c>
      <c r="T12" s="54"/>
      <c r="U12" s="64">
        <f t="shared" si="7"/>
        <v>0</v>
      </c>
      <c r="V12" s="64"/>
      <c r="W12" s="64">
        <f t="shared" si="8"/>
        <v>0</v>
      </c>
      <c r="X12" s="64"/>
      <c r="Y12" s="64">
        <f t="shared" si="9"/>
        <v>0</v>
      </c>
      <c r="Z12" s="64"/>
      <c r="AA12" s="64">
        <f t="shared" si="10"/>
        <v>0</v>
      </c>
      <c r="AB12" s="75">
        <f t="shared" si="11"/>
        <v>0</v>
      </c>
      <c r="AC12" s="54"/>
      <c r="AD12" s="64"/>
      <c r="AE12" s="75"/>
      <c r="AF12" s="54">
        <v>1</v>
      </c>
      <c r="AG12" s="64">
        <f t="shared" si="12"/>
        <v>12</v>
      </c>
      <c r="AH12" s="64"/>
      <c r="AI12" s="64">
        <f t="shared" si="13"/>
        <v>0</v>
      </c>
      <c r="AJ12" s="64"/>
      <c r="AK12" s="64">
        <f t="shared" si="14"/>
        <v>0</v>
      </c>
      <c r="AL12" s="64"/>
      <c r="AM12" s="64">
        <f t="shared" si="15"/>
        <v>0</v>
      </c>
      <c r="AN12" s="64"/>
      <c r="AO12" s="64">
        <f t="shared" si="16"/>
        <v>0</v>
      </c>
      <c r="AP12" s="64"/>
      <c r="AQ12" s="64">
        <f t="shared" si="17"/>
        <v>0</v>
      </c>
      <c r="AR12" s="64"/>
      <c r="AS12" s="64">
        <f t="shared" si="18"/>
        <v>0</v>
      </c>
      <c r="AT12" s="64"/>
      <c r="AU12" s="64">
        <f t="shared" si="19"/>
        <v>0</v>
      </c>
      <c r="AV12" s="64"/>
      <c r="AW12" s="64">
        <f t="shared" si="20"/>
        <v>0</v>
      </c>
      <c r="AX12" s="68">
        <f t="shared" si="21"/>
        <v>0</v>
      </c>
      <c r="AY12" s="76">
        <f t="shared" si="22"/>
        <v>12</v>
      </c>
      <c r="AZ12" s="67">
        <f t="shared" si="23"/>
        <v>179</v>
      </c>
    </row>
    <row r="13" spans="1:52" s="77" customFormat="1" ht="13.5">
      <c r="A13" s="292">
        <v>9</v>
      </c>
      <c r="B13" s="69" t="s">
        <v>54</v>
      </c>
      <c r="C13" s="70">
        <v>22117</v>
      </c>
      <c r="D13" s="71" t="s">
        <v>35</v>
      </c>
      <c r="E13" s="72" t="s">
        <v>29</v>
      </c>
      <c r="F13" s="69" t="s">
        <v>35</v>
      </c>
      <c r="G13" s="73">
        <v>16</v>
      </c>
      <c r="H13" s="64">
        <f t="shared" si="0"/>
        <v>96</v>
      </c>
      <c r="I13" s="64"/>
      <c r="J13" s="64">
        <f t="shared" si="1"/>
        <v>0</v>
      </c>
      <c r="K13" s="64">
        <v>16</v>
      </c>
      <c r="L13" s="64">
        <f t="shared" si="2"/>
        <v>36</v>
      </c>
      <c r="M13" s="74"/>
      <c r="N13" s="64">
        <f t="shared" si="3"/>
        <v>0</v>
      </c>
      <c r="O13" s="74">
        <v>5</v>
      </c>
      <c r="P13" s="74">
        <f t="shared" si="4"/>
        <v>10</v>
      </c>
      <c r="Q13" s="74">
        <v>7</v>
      </c>
      <c r="R13" s="74">
        <f t="shared" si="5"/>
        <v>21</v>
      </c>
      <c r="S13" s="75">
        <f t="shared" si="6"/>
        <v>163</v>
      </c>
      <c r="T13" s="54"/>
      <c r="U13" s="64">
        <f t="shared" si="7"/>
        <v>0</v>
      </c>
      <c r="V13" s="64"/>
      <c r="W13" s="64">
        <f t="shared" si="8"/>
        <v>0</v>
      </c>
      <c r="X13" s="64"/>
      <c r="Y13" s="64">
        <f t="shared" si="9"/>
        <v>0</v>
      </c>
      <c r="Z13" s="64"/>
      <c r="AA13" s="64">
        <f t="shared" si="10"/>
        <v>0</v>
      </c>
      <c r="AB13" s="75">
        <f t="shared" si="11"/>
        <v>0</v>
      </c>
      <c r="AC13" s="54"/>
      <c r="AD13" s="64"/>
      <c r="AE13" s="75"/>
      <c r="AF13" s="54">
        <v>1</v>
      </c>
      <c r="AG13" s="64">
        <f t="shared" si="12"/>
        <v>12</v>
      </c>
      <c r="AH13" s="64"/>
      <c r="AI13" s="64">
        <f t="shared" si="13"/>
        <v>0</v>
      </c>
      <c r="AJ13" s="64">
        <v>1</v>
      </c>
      <c r="AK13" s="64">
        <f t="shared" si="14"/>
        <v>3</v>
      </c>
      <c r="AL13" s="64"/>
      <c r="AM13" s="64">
        <f t="shared" si="15"/>
        <v>0</v>
      </c>
      <c r="AN13" s="64"/>
      <c r="AO13" s="64">
        <f t="shared" si="16"/>
        <v>0</v>
      </c>
      <c r="AP13" s="64"/>
      <c r="AQ13" s="64">
        <f t="shared" si="17"/>
        <v>0</v>
      </c>
      <c r="AR13" s="64"/>
      <c r="AS13" s="64">
        <f t="shared" si="18"/>
        <v>0</v>
      </c>
      <c r="AT13" s="64"/>
      <c r="AU13" s="64">
        <f t="shared" si="19"/>
        <v>0</v>
      </c>
      <c r="AV13" s="64"/>
      <c r="AW13" s="64">
        <f t="shared" si="20"/>
        <v>0</v>
      </c>
      <c r="AX13" s="68">
        <f t="shared" si="21"/>
        <v>3</v>
      </c>
      <c r="AY13" s="76">
        <f t="shared" si="22"/>
        <v>15</v>
      </c>
      <c r="AZ13" s="67">
        <f t="shared" si="23"/>
        <v>178</v>
      </c>
    </row>
    <row r="14" spans="1:52" s="77" customFormat="1" ht="13.5">
      <c r="A14" s="292">
        <v>10</v>
      </c>
      <c r="B14" s="69" t="s">
        <v>46</v>
      </c>
      <c r="C14" s="70">
        <v>22009</v>
      </c>
      <c r="D14" s="71" t="s">
        <v>35</v>
      </c>
      <c r="E14" s="72" t="s">
        <v>29</v>
      </c>
      <c r="F14" s="69" t="s">
        <v>35</v>
      </c>
      <c r="G14" s="73">
        <v>16</v>
      </c>
      <c r="H14" s="64">
        <f t="shared" si="0"/>
        <v>96</v>
      </c>
      <c r="I14" s="64"/>
      <c r="J14" s="64">
        <f t="shared" si="1"/>
        <v>0</v>
      </c>
      <c r="K14" s="64">
        <v>18</v>
      </c>
      <c r="L14" s="64">
        <f t="shared" si="2"/>
        <v>40</v>
      </c>
      <c r="M14" s="74"/>
      <c r="N14" s="64">
        <f t="shared" si="3"/>
        <v>0</v>
      </c>
      <c r="O14" s="74">
        <v>5</v>
      </c>
      <c r="P14" s="74">
        <f t="shared" si="4"/>
        <v>10</v>
      </c>
      <c r="Q14" s="74">
        <v>6</v>
      </c>
      <c r="R14" s="74">
        <f t="shared" si="5"/>
        <v>18</v>
      </c>
      <c r="S14" s="75">
        <f t="shared" si="6"/>
        <v>164</v>
      </c>
      <c r="T14" s="54"/>
      <c r="U14" s="64">
        <f t="shared" si="7"/>
        <v>0</v>
      </c>
      <c r="V14" s="64"/>
      <c r="W14" s="64">
        <f t="shared" si="8"/>
        <v>0</v>
      </c>
      <c r="X14" s="64"/>
      <c r="Y14" s="64">
        <f t="shared" si="9"/>
        <v>0</v>
      </c>
      <c r="Z14" s="64"/>
      <c r="AA14" s="64">
        <f t="shared" si="10"/>
        <v>0</v>
      </c>
      <c r="AB14" s="75">
        <f t="shared" si="11"/>
        <v>0</v>
      </c>
      <c r="AC14" s="54"/>
      <c r="AD14" s="64"/>
      <c r="AE14" s="75"/>
      <c r="AF14" s="54">
        <v>1</v>
      </c>
      <c r="AG14" s="64">
        <f t="shared" si="12"/>
        <v>12</v>
      </c>
      <c r="AH14" s="64"/>
      <c r="AI14" s="64">
        <f t="shared" si="13"/>
        <v>0</v>
      </c>
      <c r="AJ14" s="64"/>
      <c r="AK14" s="64">
        <f t="shared" si="14"/>
        <v>0</v>
      </c>
      <c r="AL14" s="64"/>
      <c r="AM14" s="64">
        <f t="shared" si="15"/>
        <v>0</v>
      </c>
      <c r="AN14" s="64"/>
      <c r="AO14" s="64">
        <f t="shared" si="16"/>
        <v>0</v>
      </c>
      <c r="AP14" s="64"/>
      <c r="AQ14" s="64">
        <f t="shared" si="17"/>
        <v>0</v>
      </c>
      <c r="AR14" s="64"/>
      <c r="AS14" s="64">
        <f t="shared" si="18"/>
        <v>0</v>
      </c>
      <c r="AT14" s="64"/>
      <c r="AU14" s="64">
        <f t="shared" si="19"/>
        <v>0</v>
      </c>
      <c r="AV14" s="64"/>
      <c r="AW14" s="64">
        <f t="shared" si="20"/>
        <v>0</v>
      </c>
      <c r="AX14" s="68">
        <f t="shared" si="21"/>
        <v>0</v>
      </c>
      <c r="AY14" s="76">
        <f t="shared" si="22"/>
        <v>12</v>
      </c>
      <c r="AZ14" s="67">
        <f t="shared" si="23"/>
        <v>176</v>
      </c>
    </row>
    <row r="15" spans="1:52" s="77" customFormat="1" ht="13.5">
      <c r="A15" s="292">
        <v>11</v>
      </c>
      <c r="B15" s="69" t="s">
        <v>62</v>
      </c>
      <c r="C15" s="70">
        <v>22558</v>
      </c>
      <c r="D15" s="71" t="s">
        <v>35</v>
      </c>
      <c r="E15" s="72" t="s">
        <v>29</v>
      </c>
      <c r="F15" s="69" t="s">
        <v>35</v>
      </c>
      <c r="G15" s="73">
        <v>15</v>
      </c>
      <c r="H15" s="64">
        <f t="shared" si="0"/>
        <v>90</v>
      </c>
      <c r="I15" s="64"/>
      <c r="J15" s="64">
        <f t="shared" si="1"/>
        <v>0</v>
      </c>
      <c r="K15" s="64">
        <v>20</v>
      </c>
      <c r="L15" s="64">
        <f t="shared" si="2"/>
        <v>44</v>
      </c>
      <c r="M15" s="74"/>
      <c r="N15" s="64">
        <f t="shared" si="3"/>
        <v>0</v>
      </c>
      <c r="O15" s="74">
        <v>5</v>
      </c>
      <c r="P15" s="74">
        <f t="shared" si="4"/>
        <v>10</v>
      </c>
      <c r="Q15" s="74">
        <v>6</v>
      </c>
      <c r="R15" s="74">
        <f t="shared" si="5"/>
        <v>18</v>
      </c>
      <c r="S15" s="75">
        <f t="shared" si="6"/>
        <v>162</v>
      </c>
      <c r="T15" s="54"/>
      <c r="U15" s="64">
        <f t="shared" si="7"/>
        <v>0</v>
      </c>
      <c r="V15" s="64"/>
      <c r="W15" s="64">
        <f t="shared" si="8"/>
        <v>0</v>
      </c>
      <c r="X15" s="64"/>
      <c r="Y15" s="64">
        <f t="shared" si="9"/>
        <v>0</v>
      </c>
      <c r="Z15" s="64"/>
      <c r="AA15" s="64">
        <f t="shared" si="10"/>
        <v>0</v>
      </c>
      <c r="AB15" s="75">
        <f t="shared" si="11"/>
        <v>0</v>
      </c>
      <c r="AC15" s="54"/>
      <c r="AD15" s="64"/>
      <c r="AE15" s="75"/>
      <c r="AF15" s="54">
        <v>1</v>
      </c>
      <c r="AG15" s="64">
        <f t="shared" si="12"/>
        <v>12</v>
      </c>
      <c r="AH15" s="64"/>
      <c r="AI15" s="64">
        <f t="shared" si="13"/>
        <v>0</v>
      </c>
      <c r="AJ15" s="64"/>
      <c r="AK15" s="64">
        <f t="shared" si="14"/>
        <v>0</v>
      </c>
      <c r="AL15" s="64"/>
      <c r="AM15" s="64">
        <f t="shared" si="15"/>
        <v>0</v>
      </c>
      <c r="AN15" s="64"/>
      <c r="AO15" s="64">
        <f t="shared" si="16"/>
        <v>0</v>
      </c>
      <c r="AP15" s="64"/>
      <c r="AQ15" s="64">
        <f t="shared" si="17"/>
        <v>0</v>
      </c>
      <c r="AR15" s="64"/>
      <c r="AS15" s="64">
        <f t="shared" si="18"/>
        <v>0</v>
      </c>
      <c r="AT15" s="64"/>
      <c r="AU15" s="64">
        <f t="shared" si="19"/>
        <v>0</v>
      </c>
      <c r="AV15" s="64"/>
      <c r="AW15" s="64">
        <f t="shared" si="20"/>
        <v>0</v>
      </c>
      <c r="AX15" s="68">
        <f t="shared" si="21"/>
        <v>0</v>
      </c>
      <c r="AY15" s="76">
        <f t="shared" si="22"/>
        <v>12</v>
      </c>
      <c r="AZ15" s="67">
        <f t="shared" si="23"/>
        <v>174</v>
      </c>
    </row>
    <row r="16" spans="1:52" s="77" customFormat="1" ht="13.5">
      <c r="A16" s="292">
        <v>12</v>
      </c>
      <c r="B16" s="69" t="s">
        <v>58</v>
      </c>
      <c r="C16" s="70">
        <v>22324</v>
      </c>
      <c r="D16" s="71" t="s">
        <v>35</v>
      </c>
      <c r="E16" s="72" t="s">
        <v>29</v>
      </c>
      <c r="F16" s="69" t="s">
        <v>35</v>
      </c>
      <c r="G16" s="73">
        <v>14</v>
      </c>
      <c r="H16" s="64">
        <f t="shared" si="0"/>
        <v>84</v>
      </c>
      <c r="I16" s="64"/>
      <c r="J16" s="64">
        <f t="shared" si="1"/>
        <v>0</v>
      </c>
      <c r="K16" s="64">
        <v>18</v>
      </c>
      <c r="L16" s="64">
        <f t="shared" si="2"/>
        <v>40</v>
      </c>
      <c r="M16" s="74"/>
      <c r="N16" s="64">
        <f t="shared" si="3"/>
        <v>0</v>
      </c>
      <c r="O16" s="74">
        <v>5</v>
      </c>
      <c r="P16" s="74">
        <f t="shared" si="4"/>
        <v>10</v>
      </c>
      <c r="Q16" s="74">
        <v>7</v>
      </c>
      <c r="R16" s="74">
        <f t="shared" si="5"/>
        <v>21</v>
      </c>
      <c r="S16" s="75">
        <f t="shared" si="6"/>
        <v>155</v>
      </c>
      <c r="T16" s="54"/>
      <c r="U16" s="64">
        <f t="shared" si="7"/>
        <v>0</v>
      </c>
      <c r="V16" s="64"/>
      <c r="W16" s="64">
        <f t="shared" si="8"/>
        <v>0</v>
      </c>
      <c r="X16" s="64"/>
      <c r="Y16" s="64">
        <f t="shared" si="9"/>
        <v>0</v>
      </c>
      <c r="Z16" s="64"/>
      <c r="AA16" s="64">
        <f t="shared" si="10"/>
        <v>0</v>
      </c>
      <c r="AB16" s="75">
        <f t="shared" si="11"/>
        <v>0</v>
      </c>
      <c r="AC16" s="54"/>
      <c r="AD16" s="64"/>
      <c r="AE16" s="75"/>
      <c r="AF16" s="54">
        <v>1</v>
      </c>
      <c r="AG16" s="64">
        <f t="shared" si="12"/>
        <v>12</v>
      </c>
      <c r="AH16" s="64"/>
      <c r="AI16" s="64">
        <f t="shared" si="13"/>
        <v>0</v>
      </c>
      <c r="AJ16" s="64"/>
      <c r="AK16" s="64">
        <f t="shared" si="14"/>
        <v>0</v>
      </c>
      <c r="AL16" s="64">
        <v>5</v>
      </c>
      <c r="AM16" s="64">
        <f t="shared" si="15"/>
        <v>5</v>
      </c>
      <c r="AN16" s="64"/>
      <c r="AO16" s="64">
        <f t="shared" si="16"/>
        <v>0</v>
      </c>
      <c r="AP16" s="64"/>
      <c r="AQ16" s="64">
        <f t="shared" si="17"/>
        <v>0</v>
      </c>
      <c r="AR16" s="64"/>
      <c r="AS16" s="64">
        <f t="shared" si="18"/>
        <v>0</v>
      </c>
      <c r="AT16" s="64">
        <v>1</v>
      </c>
      <c r="AU16" s="64">
        <f t="shared" si="19"/>
        <v>0.5</v>
      </c>
      <c r="AV16" s="64"/>
      <c r="AW16" s="64">
        <f t="shared" si="20"/>
        <v>0</v>
      </c>
      <c r="AX16" s="68">
        <f t="shared" si="21"/>
        <v>5.5</v>
      </c>
      <c r="AY16" s="76">
        <f t="shared" si="22"/>
        <v>17.5</v>
      </c>
      <c r="AZ16" s="67">
        <f t="shared" si="23"/>
        <v>172.5</v>
      </c>
    </row>
    <row r="17" spans="1:52" s="293" customFormat="1" ht="13.5">
      <c r="A17" s="292">
        <v>13</v>
      </c>
      <c r="B17" s="69" t="s">
        <v>61</v>
      </c>
      <c r="C17" s="70">
        <v>22798</v>
      </c>
      <c r="D17" s="71" t="s">
        <v>35</v>
      </c>
      <c r="E17" s="72" t="s">
        <v>29</v>
      </c>
      <c r="F17" s="69" t="s">
        <v>35</v>
      </c>
      <c r="G17" s="73">
        <v>14</v>
      </c>
      <c r="H17" s="64">
        <f t="shared" si="0"/>
        <v>84</v>
      </c>
      <c r="I17" s="64"/>
      <c r="J17" s="64">
        <f t="shared" si="1"/>
        <v>0</v>
      </c>
      <c r="K17" s="64">
        <v>20</v>
      </c>
      <c r="L17" s="64">
        <f t="shared" si="2"/>
        <v>44</v>
      </c>
      <c r="M17" s="74"/>
      <c r="N17" s="64">
        <f t="shared" si="3"/>
        <v>0</v>
      </c>
      <c r="O17" s="74">
        <v>5</v>
      </c>
      <c r="P17" s="74">
        <f t="shared" si="4"/>
        <v>10</v>
      </c>
      <c r="Q17" s="74">
        <v>7</v>
      </c>
      <c r="R17" s="74">
        <f t="shared" si="5"/>
        <v>21</v>
      </c>
      <c r="S17" s="75">
        <f t="shared" si="6"/>
        <v>159</v>
      </c>
      <c r="T17" s="54"/>
      <c r="U17" s="64">
        <f t="shared" si="7"/>
        <v>0</v>
      </c>
      <c r="V17" s="64"/>
      <c r="W17" s="64">
        <f t="shared" si="8"/>
        <v>0</v>
      </c>
      <c r="X17" s="64"/>
      <c r="Y17" s="64">
        <f t="shared" si="9"/>
        <v>0</v>
      </c>
      <c r="Z17" s="64"/>
      <c r="AA17" s="64">
        <f t="shared" si="10"/>
        <v>0</v>
      </c>
      <c r="AB17" s="75">
        <f t="shared" si="11"/>
        <v>0</v>
      </c>
      <c r="AC17" s="54"/>
      <c r="AD17" s="64"/>
      <c r="AE17" s="75"/>
      <c r="AF17" s="54">
        <v>1</v>
      </c>
      <c r="AG17" s="64">
        <f t="shared" si="12"/>
        <v>12</v>
      </c>
      <c r="AH17" s="64"/>
      <c r="AI17" s="64">
        <f t="shared" si="13"/>
        <v>0</v>
      </c>
      <c r="AJ17" s="64"/>
      <c r="AK17" s="64">
        <f t="shared" si="14"/>
        <v>0</v>
      </c>
      <c r="AL17" s="64"/>
      <c r="AM17" s="64">
        <f t="shared" si="15"/>
        <v>0</v>
      </c>
      <c r="AN17" s="64"/>
      <c r="AO17" s="64">
        <f t="shared" si="16"/>
        <v>0</v>
      </c>
      <c r="AP17" s="64"/>
      <c r="AQ17" s="64">
        <f t="shared" si="17"/>
        <v>0</v>
      </c>
      <c r="AR17" s="64"/>
      <c r="AS17" s="64">
        <f t="shared" si="18"/>
        <v>0</v>
      </c>
      <c r="AT17" s="64"/>
      <c r="AU17" s="64">
        <f t="shared" si="19"/>
        <v>0</v>
      </c>
      <c r="AV17" s="64"/>
      <c r="AW17" s="64">
        <f t="shared" si="20"/>
        <v>0</v>
      </c>
      <c r="AX17" s="68">
        <f t="shared" si="21"/>
        <v>0</v>
      </c>
      <c r="AY17" s="76">
        <f t="shared" si="22"/>
        <v>12</v>
      </c>
      <c r="AZ17" s="67">
        <f t="shared" si="23"/>
        <v>171</v>
      </c>
    </row>
    <row r="18" spans="1:52" s="77" customFormat="1" ht="13.5">
      <c r="A18" s="292">
        <v>14</v>
      </c>
      <c r="B18" s="69" t="s">
        <v>227</v>
      </c>
      <c r="C18" s="70">
        <v>22419</v>
      </c>
      <c r="D18" s="71" t="s">
        <v>35</v>
      </c>
      <c r="E18" s="72" t="s">
        <v>29</v>
      </c>
      <c r="F18" s="69" t="s">
        <v>35</v>
      </c>
      <c r="G18" s="73">
        <v>14</v>
      </c>
      <c r="H18" s="64">
        <f t="shared" si="0"/>
        <v>84</v>
      </c>
      <c r="I18" s="64"/>
      <c r="J18" s="64">
        <f t="shared" si="1"/>
        <v>0</v>
      </c>
      <c r="K18" s="64">
        <v>19</v>
      </c>
      <c r="L18" s="64">
        <f t="shared" si="2"/>
        <v>42</v>
      </c>
      <c r="M18" s="74"/>
      <c r="N18" s="64">
        <f t="shared" si="3"/>
        <v>0</v>
      </c>
      <c r="O18" s="74">
        <v>5</v>
      </c>
      <c r="P18" s="74">
        <f t="shared" si="4"/>
        <v>10</v>
      </c>
      <c r="Q18" s="74">
        <v>7</v>
      </c>
      <c r="R18" s="74">
        <f t="shared" si="5"/>
        <v>21</v>
      </c>
      <c r="S18" s="75">
        <f t="shared" si="6"/>
        <v>157</v>
      </c>
      <c r="T18" s="54"/>
      <c r="U18" s="64">
        <f t="shared" si="7"/>
        <v>0</v>
      </c>
      <c r="V18" s="64"/>
      <c r="W18" s="64">
        <f t="shared" si="8"/>
        <v>0</v>
      </c>
      <c r="X18" s="64"/>
      <c r="Y18" s="64">
        <f t="shared" si="9"/>
        <v>0</v>
      </c>
      <c r="Z18" s="64"/>
      <c r="AA18" s="64">
        <f t="shared" si="10"/>
        <v>0</v>
      </c>
      <c r="AB18" s="75">
        <f t="shared" si="11"/>
        <v>0</v>
      </c>
      <c r="AC18" s="54"/>
      <c r="AD18" s="64"/>
      <c r="AE18" s="75"/>
      <c r="AF18" s="54">
        <v>1</v>
      </c>
      <c r="AG18" s="64">
        <f t="shared" si="12"/>
        <v>12</v>
      </c>
      <c r="AH18" s="64"/>
      <c r="AI18" s="64">
        <f t="shared" si="13"/>
        <v>0</v>
      </c>
      <c r="AJ18" s="64"/>
      <c r="AK18" s="64">
        <f t="shared" si="14"/>
        <v>0</v>
      </c>
      <c r="AL18" s="64"/>
      <c r="AM18" s="64">
        <f t="shared" si="15"/>
        <v>0</v>
      </c>
      <c r="AN18" s="64"/>
      <c r="AO18" s="64">
        <f t="shared" si="16"/>
        <v>0</v>
      </c>
      <c r="AP18" s="64"/>
      <c r="AQ18" s="64">
        <f t="shared" si="17"/>
        <v>0</v>
      </c>
      <c r="AR18" s="64"/>
      <c r="AS18" s="64">
        <f t="shared" si="18"/>
        <v>0</v>
      </c>
      <c r="AT18" s="64"/>
      <c r="AU18" s="64">
        <f t="shared" si="19"/>
        <v>0</v>
      </c>
      <c r="AV18" s="64"/>
      <c r="AW18" s="64">
        <f t="shared" si="20"/>
        <v>0</v>
      </c>
      <c r="AX18" s="68">
        <f t="shared" si="21"/>
        <v>0</v>
      </c>
      <c r="AY18" s="76">
        <f t="shared" si="22"/>
        <v>12</v>
      </c>
      <c r="AZ18" s="67">
        <f t="shared" si="23"/>
        <v>169</v>
      </c>
    </row>
    <row r="19" spans="1:52" s="77" customFormat="1" ht="13.5">
      <c r="A19" s="292">
        <v>15</v>
      </c>
      <c r="B19" s="69" t="s">
        <v>59</v>
      </c>
      <c r="C19" s="70">
        <v>23060</v>
      </c>
      <c r="D19" s="71" t="s">
        <v>35</v>
      </c>
      <c r="E19" s="72" t="s">
        <v>29</v>
      </c>
      <c r="F19" s="69" t="s">
        <v>35</v>
      </c>
      <c r="G19" s="73">
        <v>14</v>
      </c>
      <c r="H19" s="64">
        <f t="shared" si="0"/>
        <v>84</v>
      </c>
      <c r="I19" s="64"/>
      <c r="J19" s="64">
        <f t="shared" si="1"/>
        <v>0</v>
      </c>
      <c r="K19" s="64">
        <v>18</v>
      </c>
      <c r="L19" s="64">
        <f t="shared" si="2"/>
        <v>40</v>
      </c>
      <c r="M19" s="74"/>
      <c r="N19" s="64">
        <f t="shared" si="3"/>
        <v>0</v>
      </c>
      <c r="O19" s="74">
        <v>5</v>
      </c>
      <c r="P19" s="74">
        <f t="shared" si="4"/>
        <v>10</v>
      </c>
      <c r="Q19" s="74">
        <v>7</v>
      </c>
      <c r="R19" s="74">
        <f t="shared" si="5"/>
        <v>21</v>
      </c>
      <c r="S19" s="75">
        <f t="shared" si="6"/>
        <v>155</v>
      </c>
      <c r="T19" s="54"/>
      <c r="U19" s="64">
        <f t="shared" si="7"/>
        <v>0</v>
      </c>
      <c r="V19" s="64"/>
      <c r="W19" s="64">
        <f t="shared" si="8"/>
        <v>0</v>
      </c>
      <c r="X19" s="64"/>
      <c r="Y19" s="64">
        <f t="shared" si="9"/>
        <v>0</v>
      </c>
      <c r="Z19" s="64"/>
      <c r="AA19" s="64">
        <f t="shared" si="10"/>
        <v>0</v>
      </c>
      <c r="AB19" s="75">
        <f t="shared" si="11"/>
        <v>0</v>
      </c>
      <c r="AC19" s="54"/>
      <c r="AD19" s="64"/>
      <c r="AE19" s="75"/>
      <c r="AF19" s="54">
        <v>1</v>
      </c>
      <c r="AG19" s="64">
        <f t="shared" si="12"/>
        <v>12</v>
      </c>
      <c r="AH19" s="64"/>
      <c r="AI19" s="64">
        <f t="shared" si="13"/>
        <v>0</v>
      </c>
      <c r="AJ19" s="64"/>
      <c r="AK19" s="64">
        <f t="shared" si="14"/>
        <v>0</v>
      </c>
      <c r="AL19" s="64"/>
      <c r="AM19" s="64">
        <f t="shared" si="15"/>
        <v>0</v>
      </c>
      <c r="AN19" s="64"/>
      <c r="AO19" s="64">
        <f t="shared" si="16"/>
        <v>0</v>
      </c>
      <c r="AP19" s="64"/>
      <c r="AQ19" s="64">
        <f t="shared" si="17"/>
        <v>0</v>
      </c>
      <c r="AR19" s="64"/>
      <c r="AS19" s="64">
        <f t="shared" si="18"/>
        <v>0</v>
      </c>
      <c r="AT19" s="64"/>
      <c r="AU19" s="64">
        <f t="shared" si="19"/>
        <v>0</v>
      </c>
      <c r="AV19" s="64"/>
      <c r="AW19" s="64">
        <f t="shared" si="20"/>
        <v>0</v>
      </c>
      <c r="AX19" s="68">
        <f t="shared" si="21"/>
        <v>0</v>
      </c>
      <c r="AY19" s="76">
        <f t="shared" si="22"/>
        <v>12</v>
      </c>
      <c r="AZ19" s="67">
        <f t="shared" si="23"/>
        <v>167</v>
      </c>
    </row>
    <row r="20" spans="1:52" s="77" customFormat="1" ht="13.5">
      <c r="A20" s="292">
        <v>16</v>
      </c>
      <c r="B20" s="69" t="s">
        <v>196</v>
      </c>
      <c r="C20" s="70">
        <v>22779</v>
      </c>
      <c r="D20" s="71" t="s">
        <v>34</v>
      </c>
      <c r="E20" s="72" t="s">
        <v>29</v>
      </c>
      <c r="F20" s="69" t="s">
        <v>35</v>
      </c>
      <c r="G20" s="73">
        <v>15</v>
      </c>
      <c r="H20" s="64">
        <f t="shared" si="0"/>
        <v>90</v>
      </c>
      <c r="I20" s="64"/>
      <c r="J20" s="64">
        <f t="shared" si="1"/>
        <v>0</v>
      </c>
      <c r="K20" s="64">
        <v>16</v>
      </c>
      <c r="L20" s="64">
        <f t="shared" si="2"/>
        <v>36</v>
      </c>
      <c r="M20" s="74"/>
      <c r="N20" s="64">
        <f t="shared" si="3"/>
        <v>0</v>
      </c>
      <c r="O20" s="74">
        <v>5</v>
      </c>
      <c r="P20" s="74">
        <f t="shared" si="4"/>
        <v>10</v>
      </c>
      <c r="Q20" s="74">
        <v>6</v>
      </c>
      <c r="R20" s="74">
        <f t="shared" si="5"/>
        <v>18</v>
      </c>
      <c r="S20" s="75">
        <f t="shared" si="6"/>
        <v>154</v>
      </c>
      <c r="T20" s="54"/>
      <c r="U20" s="64">
        <f t="shared" si="7"/>
        <v>0</v>
      </c>
      <c r="V20" s="64"/>
      <c r="W20" s="64">
        <f t="shared" si="8"/>
        <v>0</v>
      </c>
      <c r="X20" s="64"/>
      <c r="Y20" s="64">
        <f t="shared" si="9"/>
        <v>0</v>
      </c>
      <c r="Z20" s="64"/>
      <c r="AA20" s="64">
        <f t="shared" si="10"/>
        <v>0</v>
      </c>
      <c r="AB20" s="75">
        <f t="shared" si="11"/>
        <v>0</v>
      </c>
      <c r="AC20" s="54"/>
      <c r="AD20" s="64"/>
      <c r="AE20" s="75"/>
      <c r="AF20" s="54">
        <v>1</v>
      </c>
      <c r="AG20" s="64">
        <f t="shared" si="12"/>
        <v>12</v>
      </c>
      <c r="AH20" s="64"/>
      <c r="AI20" s="64">
        <f t="shared" si="13"/>
        <v>0</v>
      </c>
      <c r="AJ20" s="64"/>
      <c r="AK20" s="64">
        <f t="shared" si="14"/>
        <v>0</v>
      </c>
      <c r="AL20" s="64"/>
      <c r="AM20" s="64">
        <f t="shared" si="15"/>
        <v>0</v>
      </c>
      <c r="AN20" s="64"/>
      <c r="AO20" s="64">
        <f t="shared" si="16"/>
        <v>0</v>
      </c>
      <c r="AP20" s="64"/>
      <c r="AQ20" s="64">
        <f t="shared" si="17"/>
        <v>0</v>
      </c>
      <c r="AR20" s="64"/>
      <c r="AS20" s="64">
        <f t="shared" si="18"/>
        <v>0</v>
      </c>
      <c r="AT20" s="64"/>
      <c r="AU20" s="64">
        <f t="shared" si="19"/>
        <v>0</v>
      </c>
      <c r="AV20" s="64"/>
      <c r="AW20" s="64">
        <f t="shared" si="20"/>
        <v>0</v>
      </c>
      <c r="AX20" s="68">
        <f t="shared" si="21"/>
        <v>0</v>
      </c>
      <c r="AY20" s="76">
        <f t="shared" si="22"/>
        <v>12</v>
      </c>
      <c r="AZ20" s="67">
        <f t="shared" si="23"/>
        <v>166</v>
      </c>
    </row>
    <row r="21" spans="1:52" s="77" customFormat="1" ht="13.5">
      <c r="A21" s="292">
        <v>17</v>
      </c>
      <c r="B21" s="69" t="s">
        <v>45</v>
      </c>
      <c r="C21" s="70">
        <v>23452</v>
      </c>
      <c r="D21" s="71" t="s">
        <v>35</v>
      </c>
      <c r="E21" s="72" t="s">
        <v>29</v>
      </c>
      <c r="F21" s="69" t="s">
        <v>35</v>
      </c>
      <c r="G21" s="73">
        <v>14</v>
      </c>
      <c r="H21" s="64">
        <f t="shared" si="0"/>
        <v>84</v>
      </c>
      <c r="I21" s="64"/>
      <c r="J21" s="64">
        <f t="shared" si="1"/>
        <v>0</v>
      </c>
      <c r="K21" s="64">
        <v>17</v>
      </c>
      <c r="L21" s="64">
        <f t="shared" si="2"/>
        <v>38</v>
      </c>
      <c r="M21" s="74"/>
      <c r="N21" s="64">
        <f t="shared" si="3"/>
        <v>0</v>
      </c>
      <c r="O21" s="74">
        <v>5</v>
      </c>
      <c r="P21" s="74">
        <f t="shared" si="4"/>
        <v>10</v>
      </c>
      <c r="Q21" s="74">
        <v>7</v>
      </c>
      <c r="R21" s="74">
        <f t="shared" si="5"/>
        <v>21</v>
      </c>
      <c r="S21" s="75">
        <f t="shared" si="6"/>
        <v>153</v>
      </c>
      <c r="T21" s="54"/>
      <c r="U21" s="64">
        <f t="shared" si="7"/>
        <v>0</v>
      </c>
      <c r="V21" s="64"/>
      <c r="W21" s="64">
        <f t="shared" si="8"/>
        <v>0</v>
      </c>
      <c r="X21" s="64"/>
      <c r="Y21" s="64">
        <f t="shared" si="9"/>
        <v>0</v>
      </c>
      <c r="Z21" s="64"/>
      <c r="AA21" s="64">
        <f t="shared" si="10"/>
        <v>0</v>
      </c>
      <c r="AB21" s="75">
        <f t="shared" si="11"/>
        <v>0</v>
      </c>
      <c r="AC21" s="54"/>
      <c r="AD21" s="64"/>
      <c r="AE21" s="75"/>
      <c r="AF21" s="54">
        <v>1</v>
      </c>
      <c r="AG21" s="64">
        <f t="shared" si="12"/>
        <v>12</v>
      </c>
      <c r="AH21" s="64"/>
      <c r="AI21" s="64">
        <f t="shared" si="13"/>
        <v>0</v>
      </c>
      <c r="AJ21" s="64"/>
      <c r="AK21" s="64">
        <f t="shared" si="14"/>
        <v>0</v>
      </c>
      <c r="AL21" s="64"/>
      <c r="AM21" s="64">
        <f t="shared" si="15"/>
        <v>0</v>
      </c>
      <c r="AN21" s="64"/>
      <c r="AO21" s="64">
        <f t="shared" si="16"/>
        <v>0</v>
      </c>
      <c r="AP21" s="64"/>
      <c r="AQ21" s="64">
        <f t="shared" si="17"/>
        <v>0</v>
      </c>
      <c r="AR21" s="64"/>
      <c r="AS21" s="64">
        <f t="shared" si="18"/>
        <v>0</v>
      </c>
      <c r="AT21" s="64"/>
      <c r="AU21" s="64">
        <f t="shared" si="19"/>
        <v>0</v>
      </c>
      <c r="AV21" s="64"/>
      <c r="AW21" s="64">
        <f t="shared" si="20"/>
        <v>0</v>
      </c>
      <c r="AX21" s="68">
        <f t="shared" si="21"/>
        <v>0</v>
      </c>
      <c r="AY21" s="76">
        <f t="shared" si="22"/>
        <v>12</v>
      </c>
      <c r="AZ21" s="67">
        <f t="shared" si="23"/>
        <v>165</v>
      </c>
    </row>
    <row r="22" spans="1:52" s="77" customFormat="1" ht="13.5">
      <c r="A22" s="292">
        <v>18</v>
      </c>
      <c r="B22" s="69" t="s">
        <v>55</v>
      </c>
      <c r="C22" s="70">
        <v>23121</v>
      </c>
      <c r="D22" s="71" t="s">
        <v>35</v>
      </c>
      <c r="E22" s="72" t="s">
        <v>29</v>
      </c>
      <c r="F22" s="69" t="s">
        <v>35</v>
      </c>
      <c r="G22" s="73">
        <v>14</v>
      </c>
      <c r="H22" s="64">
        <f t="shared" si="0"/>
        <v>84</v>
      </c>
      <c r="I22" s="64"/>
      <c r="J22" s="64">
        <f t="shared" si="1"/>
        <v>0</v>
      </c>
      <c r="K22" s="64">
        <v>15</v>
      </c>
      <c r="L22" s="64">
        <f t="shared" si="2"/>
        <v>34</v>
      </c>
      <c r="M22" s="74"/>
      <c r="N22" s="64">
        <f t="shared" si="3"/>
        <v>0</v>
      </c>
      <c r="O22" s="74">
        <v>5</v>
      </c>
      <c r="P22" s="74">
        <f t="shared" si="4"/>
        <v>10</v>
      </c>
      <c r="Q22" s="74">
        <v>7</v>
      </c>
      <c r="R22" s="74">
        <f t="shared" si="5"/>
        <v>21</v>
      </c>
      <c r="S22" s="75">
        <f t="shared" si="6"/>
        <v>149</v>
      </c>
      <c r="T22" s="54"/>
      <c r="U22" s="64">
        <f t="shared" si="7"/>
        <v>0</v>
      </c>
      <c r="V22" s="64"/>
      <c r="W22" s="64">
        <f t="shared" si="8"/>
        <v>0</v>
      </c>
      <c r="X22" s="64"/>
      <c r="Y22" s="64">
        <f t="shared" si="9"/>
        <v>0</v>
      </c>
      <c r="Z22" s="64"/>
      <c r="AA22" s="64">
        <f t="shared" si="10"/>
        <v>0</v>
      </c>
      <c r="AB22" s="75">
        <f t="shared" si="11"/>
        <v>0</v>
      </c>
      <c r="AC22" s="54"/>
      <c r="AD22" s="64"/>
      <c r="AE22" s="75"/>
      <c r="AF22" s="54">
        <v>1</v>
      </c>
      <c r="AG22" s="64">
        <f t="shared" si="12"/>
        <v>12</v>
      </c>
      <c r="AH22" s="64"/>
      <c r="AI22" s="64">
        <f t="shared" si="13"/>
        <v>0</v>
      </c>
      <c r="AJ22" s="64"/>
      <c r="AK22" s="64">
        <f t="shared" si="14"/>
        <v>0</v>
      </c>
      <c r="AL22" s="64"/>
      <c r="AM22" s="64">
        <f t="shared" si="15"/>
        <v>0</v>
      </c>
      <c r="AN22" s="64"/>
      <c r="AO22" s="64">
        <f t="shared" si="16"/>
        <v>0</v>
      </c>
      <c r="AP22" s="64"/>
      <c r="AQ22" s="64">
        <f t="shared" si="17"/>
        <v>0</v>
      </c>
      <c r="AR22" s="64"/>
      <c r="AS22" s="64">
        <f t="shared" si="18"/>
        <v>0</v>
      </c>
      <c r="AT22" s="64"/>
      <c r="AU22" s="64">
        <f t="shared" si="19"/>
        <v>0</v>
      </c>
      <c r="AV22" s="64"/>
      <c r="AW22" s="64">
        <f t="shared" si="20"/>
        <v>0</v>
      </c>
      <c r="AX22" s="68">
        <f t="shared" si="21"/>
        <v>0</v>
      </c>
      <c r="AY22" s="76">
        <f t="shared" si="22"/>
        <v>12</v>
      </c>
      <c r="AZ22" s="67">
        <f t="shared" si="23"/>
        <v>161</v>
      </c>
    </row>
    <row r="23" spans="1:52" s="77" customFormat="1" ht="13.5">
      <c r="A23" s="292">
        <v>19</v>
      </c>
      <c r="B23" s="69" t="s">
        <v>257</v>
      </c>
      <c r="C23" s="70">
        <v>22282</v>
      </c>
      <c r="D23" s="71" t="s">
        <v>35</v>
      </c>
      <c r="E23" s="72" t="s">
        <v>29</v>
      </c>
      <c r="F23" s="69" t="s">
        <v>35</v>
      </c>
      <c r="G23" s="73">
        <v>1</v>
      </c>
      <c r="H23" s="64">
        <f t="shared" si="0"/>
        <v>6</v>
      </c>
      <c r="I23" s="64"/>
      <c r="J23" s="64">
        <f t="shared" si="1"/>
        <v>0</v>
      </c>
      <c r="K23" s="64">
        <v>32</v>
      </c>
      <c r="L23" s="64">
        <f t="shared" si="2"/>
        <v>68</v>
      </c>
      <c r="M23" s="74"/>
      <c r="N23" s="64">
        <f t="shared" si="3"/>
        <v>0</v>
      </c>
      <c r="O23" s="74">
        <v>1</v>
      </c>
      <c r="P23" s="74">
        <f t="shared" si="4"/>
        <v>2</v>
      </c>
      <c r="Q23" s="74">
        <v>0</v>
      </c>
      <c r="R23" s="74">
        <f t="shared" si="5"/>
        <v>0</v>
      </c>
      <c r="S23" s="75">
        <f t="shared" si="6"/>
        <v>76</v>
      </c>
      <c r="T23" s="54"/>
      <c r="U23" s="64">
        <f t="shared" si="7"/>
        <v>0</v>
      </c>
      <c r="V23" s="64"/>
      <c r="W23" s="64">
        <f t="shared" si="8"/>
        <v>0</v>
      </c>
      <c r="X23" s="64"/>
      <c r="Y23" s="64">
        <f t="shared" si="9"/>
        <v>0</v>
      </c>
      <c r="Z23" s="64"/>
      <c r="AA23" s="64">
        <f t="shared" si="10"/>
        <v>0</v>
      </c>
      <c r="AB23" s="75">
        <f t="shared" si="11"/>
        <v>0</v>
      </c>
      <c r="AC23" s="54"/>
      <c r="AD23" s="64"/>
      <c r="AE23" s="75"/>
      <c r="AF23" s="54">
        <v>1</v>
      </c>
      <c r="AG23" s="64">
        <f t="shared" si="12"/>
        <v>12</v>
      </c>
      <c r="AH23" s="64"/>
      <c r="AI23" s="64">
        <f t="shared" si="13"/>
        <v>0</v>
      </c>
      <c r="AJ23" s="64"/>
      <c r="AK23" s="64">
        <f t="shared" si="14"/>
        <v>0</v>
      </c>
      <c r="AL23" s="64"/>
      <c r="AM23" s="64">
        <f t="shared" si="15"/>
        <v>0</v>
      </c>
      <c r="AN23" s="64">
        <v>2</v>
      </c>
      <c r="AO23" s="64">
        <f t="shared" si="16"/>
        <v>10</v>
      </c>
      <c r="AP23" s="64"/>
      <c r="AQ23" s="64">
        <f t="shared" si="17"/>
        <v>0</v>
      </c>
      <c r="AR23" s="64"/>
      <c r="AS23" s="64">
        <f t="shared" si="18"/>
        <v>0</v>
      </c>
      <c r="AT23" s="64"/>
      <c r="AU23" s="64">
        <f t="shared" si="19"/>
        <v>0</v>
      </c>
      <c r="AV23" s="64"/>
      <c r="AW23" s="64">
        <f t="shared" si="20"/>
        <v>0</v>
      </c>
      <c r="AX23" s="68">
        <f t="shared" si="21"/>
        <v>10</v>
      </c>
      <c r="AY23" s="76">
        <f t="shared" si="22"/>
        <v>22</v>
      </c>
      <c r="AZ23" s="67">
        <f t="shared" si="23"/>
        <v>98</v>
      </c>
    </row>
    <row r="24" spans="1:52" s="77" customFormat="1" ht="13.5">
      <c r="A24" s="292">
        <v>20</v>
      </c>
      <c r="B24" s="69" t="s">
        <v>247</v>
      </c>
      <c r="C24" s="70">
        <v>21725</v>
      </c>
      <c r="D24" s="71" t="s">
        <v>35</v>
      </c>
      <c r="E24" s="72" t="s">
        <v>29</v>
      </c>
      <c r="F24" s="69" t="s">
        <v>35</v>
      </c>
      <c r="G24" s="73">
        <v>1</v>
      </c>
      <c r="H24" s="64">
        <f t="shared" si="0"/>
        <v>6</v>
      </c>
      <c r="I24" s="64"/>
      <c r="J24" s="64">
        <f t="shared" si="1"/>
        <v>0</v>
      </c>
      <c r="K24" s="64">
        <v>34</v>
      </c>
      <c r="L24" s="64">
        <f t="shared" si="2"/>
        <v>72</v>
      </c>
      <c r="M24" s="74"/>
      <c r="N24" s="64">
        <f t="shared" si="3"/>
        <v>0</v>
      </c>
      <c r="O24" s="74">
        <v>1</v>
      </c>
      <c r="P24" s="74">
        <f t="shared" si="4"/>
        <v>2</v>
      </c>
      <c r="Q24" s="74">
        <v>0</v>
      </c>
      <c r="R24" s="74">
        <f t="shared" si="5"/>
        <v>0</v>
      </c>
      <c r="S24" s="75">
        <f t="shared" si="6"/>
        <v>80</v>
      </c>
      <c r="T24" s="54"/>
      <c r="U24" s="64">
        <f t="shared" si="7"/>
        <v>0</v>
      </c>
      <c r="V24" s="64"/>
      <c r="W24" s="64">
        <f t="shared" si="8"/>
        <v>0</v>
      </c>
      <c r="X24" s="64"/>
      <c r="Y24" s="64">
        <f t="shared" si="9"/>
        <v>0</v>
      </c>
      <c r="Z24" s="64"/>
      <c r="AA24" s="64">
        <f t="shared" si="10"/>
        <v>0</v>
      </c>
      <c r="AB24" s="75">
        <f t="shared" si="11"/>
        <v>0</v>
      </c>
      <c r="AC24" s="54"/>
      <c r="AD24" s="64"/>
      <c r="AE24" s="75"/>
      <c r="AF24" s="54">
        <v>1</v>
      </c>
      <c r="AG24" s="64">
        <f t="shared" si="12"/>
        <v>12</v>
      </c>
      <c r="AH24" s="64"/>
      <c r="AI24" s="64">
        <f t="shared" si="13"/>
        <v>0</v>
      </c>
      <c r="AJ24" s="64"/>
      <c r="AK24" s="64">
        <f t="shared" si="14"/>
        <v>0</v>
      </c>
      <c r="AL24" s="64"/>
      <c r="AM24" s="64">
        <f t="shared" si="15"/>
        <v>0</v>
      </c>
      <c r="AN24" s="64"/>
      <c r="AO24" s="64">
        <f t="shared" si="16"/>
        <v>0</v>
      </c>
      <c r="AP24" s="64"/>
      <c r="AQ24" s="64">
        <f t="shared" si="17"/>
        <v>0</v>
      </c>
      <c r="AR24" s="64"/>
      <c r="AS24" s="64">
        <f t="shared" si="18"/>
        <v>0</v>
      </c>
      <c r="AT24" s="64"/>
      <c r="AU24" s="64">
        <f t="shared" si="19"/>
        <v>0</v>
      </c>
      <c r="AV24" s="64"/>
      <c r="AW24" s="64">
        <f t="shared" si="20"/>
        <v>0</v>
      </c>
      <c r="AX24" s="68">
        <f t="shared" si="21"/>
        <v>0</v>
      </c>
      <c r="AY24" s="76">
        <f t="shared" si="22"/>
        <v>12</v>
      </c>
      <c r="AZ24" s="67">
        <f t="shared" si="23"/>
        <v>92</v>
      </c>
    </row>
    <row r="25" spans="1:52" s="77" customFormat="1" ht="13.5">
      <c r="A25" s="292">
        <v>21</v>
      </c>
      <c r="B25" s="69" t="s">
        <v>256</v>
      </c>
      <c r="C25" s="70">
        <v>23086</v>
      </c>
      <c r="D25" s="71" t="s">
        <v>35</v>
      </c>
      <c r="E25" s="72" t="s">
        <v>29</v>
      </c>
      <c r="F25" s="69" t="s">
        <v>35</v>
      </c>
      <c r="G25" s="73">
        <v>1</v>
      </c>
      <c r="H25" s="64">
        <f t="shared" si="0"/>
        <v>6</v>
      </c>
      <c r="I25" s="64"/>
      <c r="J25" s="64">
        <f t="shared" si="1"/>
        <v>0</v>
      </c>
      <c r="K25" s="64">
        <v>31</v>
      </c>
      <c r="L25" s="64">
        <f t="shared" si="2"/>
        <v>66</v>
      </c>
      <c r="M25" s="74"/>
      <c r="N25" s="64">
        <f t="shared" si="3"/>
        <v>0</v>
      </c>
      <c r="O25" s="74">
        <v>1</v>
      </c>
      <c r="P25" s="74">
        <f t="shared" si="4"/>
        <v>2</v>
      </c>
      <c r="Q25" s="74">
        <v>0</v>
      </c>
      <c r="R25" s="74">
        <f t="shared" si="5"/>
        <v>0</v>
      </c>
      <c r="S25" s="75">
        <f t="shared" si="6"/>
        <v>74</v>
      </c>
      <c r="T25" s="54"/>
      <c r="U25" s="64">
        <f t="shared" si="7"/>
        <v>0</v>
      </c>
      <c r="V25" s="64"/>
      <c r="W25" s="64">
        <f t="shared" si="8"/>
        <v>0</v>
      </c>
      <c r="X25" s="64"/>
      <c r="Y25" s="64">
        <f t="shared" si="9"/>
        <v>0</v>
      </c>
      <c r="Z25" s="64"/>
      <c r="AA25" s="64">
        <f t="shared" si="10"/>
        <v>0</v>
      </c>
      <c r="AB25" s="75">
        <f t="shared" si="11"/>
        <v>0</v>
      </c>
      <c r="AC25" s="54"/>
      <c r="AD25" s="64"/>
      <c r="AE25" s="75"/>
      <c r="AF25" s="54">
        <v>1</v>
      </c>
      <c r="AG25" s="64">
        <f t="shared" si="12"/>
        <v>12</v>
      </c>
      <c r="AH25" s="64"/>
      <c r="AI25" s="64">
        <f t="shared" si="13"/>
        <v>0</v>
      </c>
      <c r="AJ25" s="64"/>
      <c r="AK25" s="64">
        <f t="shared" si="14"/>
        <v>0</v>
      </c>
      <c r="AL25" s="64"/>
      <c r="AM25" s="64">
        <f t="shared" si="15"/>
        <v>0</v>
      </c>
      <c r="AN25" s="64">
        <v>1</v>
      </c>
      <c r="AO25" s="64">
        <f t="shared" si="16"/>
        <v>5</v>
      </c>
      <c r="AP25" s="64"/>
      <c r="AQ25" s="64">
        <f t="shared" si="17"/>
        <v>0</v>
      </c>
      <c r="AR25" s="64"/>
      <c r="AS25" s="64">
        <f t="shared" si="18"/>
        <v>0</v>
      </c>
      <c r="AT25" s="64"/>
      <c r="AU25" s="64">
        <f t="shared" si="19"/>
        <v>0</v>
      </c>
      <c r="AV25" s="64"/>
      <c r="AW25" s="64">
        <f t="shared" si="20"/>
        <v>0</v>
      </c>
      <c r="AX25" s="68">
        <f t="shared" si="21"/>
        <v>5</v>
      </c>
      <c r="AY25" s="76">
        <f t="shared" si="22"/>
        <v>17</v>
      </c>
      <c r="AZ25" s="67">
        <f t="shared" si="23"/>
        <v>91</v>
      </c>
    </row>
    <row r="26" spans="1:52" s="77" customFormat="1" ht="13.5">
      <c r="A26" s="292">
        <v>22</v>
      </c>
      <c r="B26" s="69" t="s">
        <v>246</v>
      </c>
      <c r="C26" s="70">
        <v>20918</v>
      </c>
      <c r="D26" s="71" t="s">
        <v>35</v>
      </c>
      <c r="E26" s="72" t="s">
        <v>29</v>
      </c>
      <c r="F26" s="69" t="s">
        <v>35</v>
      </c>
      <c r="G26" s="73">
        <v>1</v>
      </c>
      <c r="H26" s="64">
        <f t="shared" si="0"/>
        <v>6</v>
      </c>
      <c r="I26" s="64"/>
      <c r="J26" s="64">
        <f t="shared" si="1"/>
        <v>0</v>
      </c>
      <c r="K26" s="64">
        <v>33</v>
      </c>
      <c r="L26" s="64">
        <f t="shared" si="2"/>
        <v>70</v>
      </c>
      <c r="M26" s="74"/>
      <c r="N26" s="64">
        <f t="shared" si="3"/>
        <v>0</v>
      </c>
      <c r="O26" s="74">
        <v>1</v>
      </c>
      <c r="P26" s="74">
        <f t="shared" si="4"/>
        <v>2</v>
      </c>
      <c r="Q26" s="74">
        <v>0</v>
      </c>
      <c r="R26" s="74">
        <f t="shared" si="5"/>
        <v>0</v>
      </c>
      <c r="S26" s="75">
        <f t="shared" si="6"/>
        <v>78</v>
      </c>
      <c r="T26" s="54"/>
      <c r="U26" s="64">
        <f t="shared" si="7"/>
        <v>0</v>
      </c>
      <c r="V26" s="64"/>
      <c r="W26" s="64">
        <f t="shared" si="8"/>
        <v>0</v>
      </c>
      <c r="X26" s="64"/>
      <c r="Y26" s="64">
        <f t="shared" si="9"/>
        <v>0</v>
      </c>
      <c r="Z26" s="64"/>
      <c r="AA26" s="64">
        <f t="shared" si="10"/>
        <v>0</v>
      </c>
      <c r="AB26" s="75">
        <f t="shared" si="11"/>
        <v>0</v>
      </c>
      <c r="AC26" s="54"/>
      <c r="AD26" s="64"/>
      <c r="AE26" s="75"/>
      <c r="AF26" s="54">
        <v>1</v>
      </c>
      <c r="AG26" s="64">
        <f t="shared" si="12"/>
        <v>12</v>
      </c>
      <c r="AH26" s="64"/>
      <c r="AI26" s="64">
        <f t="shared" si="13"/>
        <v>0</v>
      </c>
      <c r="AJ26" s="64"/>
      <c r="AK26" s="64">
        <f t="shared" si="14"/>
        <v>0</v>
      </c>
      <c r="AL26" s="64"/>
      <c r="AM26" s="64">
        <f t="shared" si="15"/>
        <v>0</v>
      </c>
      <c r="AN26" s="64"/>
      <c r="AO26" s="64">
        <f t="shared" si="16"/>
        <v>0</v>
      </c>
      <c r="AP26" s="64"/>
      <c r="AQ26" s="64">
        <f t="shared" si="17"/>
        <v>0</v>
      </c>
      <c r="AR26" s="64"/>
      <c r="AS26" s="64">
        <f t="shared" si="18"/>
        <v>0</v>
      </c>
      <c r="AT26" s="64"/>
      <c r="AU26" s="64">
        <f t="shared" si="19"/>
        <v>0</v>
      </c>
      <c r="AV26" s="64"/>
      <c r="AW26" s="64">
        <f t="shared" si="20"/>
        <v>0</v>
      </c>
      <c r="AX26" s="68">
        <f t="shared" si="21"/>
        <v>0</v>
      </c>
      <c r="AY26" s="76">
        <f t="shared" si="22"/>
        <v>12</v>
      </c>
      <c r="AZ26" s="67">
        <f t="shared" si="23"/>
        <v>90</v>
      </c>
    </row>
    <row r="27" spans="1:52" s="77" customFormat="1" ht="13.5">
      <c r="A27" s="292">
        <v>23</v>
      </c>
      <c r="B27" s="69" t="s">
        <v>245</v>
      </c>
      <c r="C27" s="70">
        <v>24455</v>
      </c>
      <c r="D27" s="71" t="s">
        <v>35</v>
      </c>
      <c r="E27" s="72" t="s">
        <v>29</v>
      </c>
      <c r="F27" s="69" t="s">
        <v>35</v>
      </c>
      <c r="G27" s="73">
        <v>1</v>
      </c>
      <c r="H27" s="64">
        <f t="shared" si="0"/>
        <v>6</v>
      </c>
      <c r="I27" s="64"/>
      <c r="J27" s="64">
        <f t="shared" si="1"/>
        <v>0</v>
      </c>
      <c r="K27" s="64">
        <v>31</v>
      </c>
      <c r="L27" s="64">
        <f t="shared" si="2"/>
        <v>66</v>
      </c>
      <c r="M27" s="74"/>
      <c r="N27" s="64">
        <f t="shared" si="3"/>
        <v>0</v>
      </c>
      <c r="O27" s="74">
        <v>1</v>
      </c>
      <c r="P27" s="74">
        <f t="shared" si="4"/>
        <v>2</v>
      </c>
      <c r="Q27" s="74">
        <v>0</v>
      </c>
      <c r="R27" s="74">
        <f t="shared" si="5"/>
        <v>0</v>
      </c>
      <c r="S27" s="75">
        <f t="shared" si="6"/>
        <v>74</v>
      </c>
      <c r="T27" s="54"/>
      <c r="U27" s="64">
        <f t="shared" si="7"/>
        <v>0</v>
      </c>
      <c r="V27" s="64"/>
      <c r="W27" s="64">
        <f t="shared" si="8"/>
        <v>0</v>
      </c>
      <c r="X27" s="64"/>
      <c r="Y27" s="64">
        <f t="shared" si="9"/>
        <v>0</v>
      </c>
      <c r="Z27" s="64"/>
      <c r="AA27" s="64">
        <f t="shared" si="10"/>
        <v>0</v>
      </c>
      <c r="AB27" s="75">
        <f t="shared" si="11"/>
        <v>0</v>
      </c>
      <c r="AC27" s="54"/>
      <c r="AD27" s="64"/>
      <c r="AE27" s="75"/>
      <c r="AF27" s="54">
        <v>1</v>
      </c>
      <c r="AG27" s="64">
        <f t="shared" si="12"/>
        <v>12</v>
      </c>
      <c r="AH27" s="64"/>
      <c r="AI27" s="64">
        <f t="shared" si="13"/>
        <v>0</v>
      </c>
      <c r="AJ27" s="64"/>
      <c r="AK27" s="64">
        <f t="shared" si="14"/>
        <v>0</v>
      </c>
      <c r="AL27" s="64"/>
      <c r="AM27" s="64">
        <f t="shared" si="15"/>
        <v>0</v>
      </c>
      <c r="AN27" s="64"/>
      <c r="AO27" s="64">
        <f t="shared" si="16"/>
        <v>0</v>
      </c>
      <c r="AP27" s="64"/>
      <c r="AQ27" s="64">
        <f t="shared" si="17"/>
        <v>0</v>
      </c>
      <c r="AR27" s="64"/>
      <c r="AS27" s="64">
        <f t="shared" si="18"/>
        <v>0</v>
      </c>
      <c r="AT27" s="64"/>
      <c r="AU27" s="64">
        <f t="shared" si="19"/>
        <v>0</v>
      </c>
      <c r="AV27" s="64"/>
      <c r="AW27" s="64">
        <f t="shared" si="20"/>
        <v>0</v>
      </c>
      <c r="AX27" s="68">
        <f t="shared" si="21"/>
        <v>0</v>
      </c>
      <c r="AY27" s="76">
        <f t="shared" si="22"/>
        <v>12</v>
      </c>
      <c r="AZ27" s="67">
        <f t="shared" si="23"/>
        <v>86</v>
      </c>
    </row>
    <row r="28" spans="1:52" s="77" customFormat="1" ht="13.5">
      <c r="A28" s="292">
        <v>24</v>
      </c>
      <c r="B28" s="69" t="s">
        <v>244</v>
      </c>
      <c r="C28" s="70">
        <v>24503</v>
      </c>
      <c r="D28" s="71" t="s">
        <v>35</v>
      </c>
      <c r="E28" s="72" t="s">
        <v>29</v>
      </c>
      <c r="F28" s="69" t="s">
        <v>35</v>
      </c>
      <c r="G28" s="73">
        <v>1</v>
      </c>
      <c r="H28" s="64">
        <f t="shared" si="0"/>
        <v>6</v>
      </c>
      <c r="I28" s="64"/>
      <c r="J28" s="64">
        <f t="shared" si="1"/>
        <v>0</v>
      </c>
      <c r="K28" s="64">
        <v>26</v>
      </c>
      <c r="L28" s="64">
        <f t="shared" si="2"/>
        <v>56</v>
      </c>
      <c r="M28" s="74"/>
      <c r="N28" s="64">
        <f t="shared" si="3"/>
        <v>0</v>
      </c>
      <c r="O28" s="74">
        <v>1</v>
      </c>
      <c r="P28" s="74">
        <f t="shared" si="4"/>
        <v>2</v>
      </c>
      <c r="Q28" s="74">
        <v>0</v>
      </c>
      <c r="R28" s="74">
        <f t="shared" si="5"/>
        <v>0</v>
      </c>
      <c r="S28" s="75">
        <f t="shared" si="6"/>
        <v>64</v>
      </c>
      <c r="T28" s="54"/>
      <c r="U28" s="64">
        <f t="shared" si="7"/>
        <v>0</v>
      </c>
      <c r="V28" s="64"/>
      <c r="W28" s="64">
        <f t="shared" si="8"/>
        <v>0</v>
      </c>
      <c r="X28" s="64"/>
      <c r="Y28" s="64">
        <f t="shared" si="9"/>
        <v>0</v>
      </c>
      <c r="Z28" s="64"/>
      <c r="AA28" s="64">
        <f t="shared" si="10"/>
        <v>0</v>
      </c>
      <c r="AB28" s="75">
        <f t="shared" si="11"/>
        <v>0</v>
      </c>
      <c r="AC28" s="54"/>
      <c r="AD28" s="64"/>
      <c r="AE28" s="75"/>
      <c r="AF28" s="54">
        <v>1</v>
      </c>
      <c r="AG28" s="64">
        <f t="shared" si="12"/>
        <v>12</v>
      </c>
      <c r="AH28" s="64"/>
      <c r="AI28" s="64">
        <f t="shared" si="13"/>
        <v>0</v>
      </c>
      <c r="AJ28" s="64"/>
      <c r="AK28" s="64">
        <f t="shared" si="14"/>
        <v>0</v>
      </c>
      <c r="AL28" s="64"/>
      <c r="AM28" s="64">
        <f t="shared" si="15"/>
        <v>0</v>
      </c>
      <c r="AN28" s="64"/>
      <c r="AO28" s="64">
        <f t="shared" si="16"/>
        <v>0</v>
      </c>
      <c r="AP28" s="64"/>
      <c r="AQ28" s="64">
        <f t="shared" si="17"/>
        <v>0</v>
      </c>
      <c r="AR28" s="64"/>
      <c r="AS28" s="64">
        <f t="shared" si="18"/>
        <v>0</v>
      </c>
      <c r="AT28" s="64"/>
      <c r="AU28" s="64">
        <f t="shared" si="19"/>
        <v>0</v>
      </c>
      <c r="AV28" s="64"/>
      <c r="AW28" s="64">
        <f t="shared" si="20"/>
        <v>0</v>
      </c>
      <c r="AX28" s="68">
        <f t="shared" si="21"/>
        <v>0</v>
      </c>
      <c r="AY28" s="76">
        <f t="shared" si="22"/>
        <v>12</v>
      </c>
      <c r="AZ28" s="67">
        <f t="shared" si="23"/>
        <v>76</v>
      </c>
    </row>
    <row r="29" spans="1:52" s="77" customFormat="1" ht="13.5">
      <c r="A29" s="292">
        <v>25</v>
      </c>
      <c r="B29" s="69" t="s">
        <v>272</v>
      </c>
      <c r="C29" s="70">
        <v>22932</v>
      </c>
      <c r="D29" s="71" t="s">
        <v>35</v>
      </c>
      <c r="E29" s="72" t="s">
        <v>29</v>
      </c>
      <c r="F29" s="69" t="s">
        <v>35</v>
      </c>
      <c r="G29" s="73">
        <v>0</v>
      </c>
      <c r="H29" s="64">
        <f t="shared" si="0"/>
        <v>0</v>
      </c>
      <c r="I29" s="64"/>
      <c r="J29" s="64">
        <f t="shared" si="1"/>
        <v>0</v>
      </c>
      <c r="K29" s="64">
        <v>29</v>
      </c>
      <c r="L29" s="64">
        <f t="shared" si="2"/>
        <v>62</v>
      </c>
      <c r="M29" s="74"/>
      <c r="N29" s="64">
        <f t="shared" si="3"/>
        <v>0</v>
      </c>
      <c r="O29" s="74">
        <v>0</v>
      </c>
      <c r="P29" s="74">
        <f t="shared" si="4"/>
        <v>0</v>
      </c>
      <c r="Q29" s="74">
        <v>0</v>
      </c>
      <c r="R29" s="74">
        <f t="shared" si="5"/>
        <v>0</v>
      </c>
      <c r="S29" s="75">
        <f t="shared" si="6"/>
        <v>62</v>
      </c>
      <c r="T29" s="54"/>
      <c r="U29" s="64">
        <f t="shared" si="7"/>
        <v>0</v>
      </c>
      <c r="V29" s="64"/>
      <c r="W29" s="64">
        <f t="shared" si="8"/>
        <v>0</v>
      </c>
      <c r="X29" s="64"/>
      <c r="Y29" s="64">
        <f t="shared" si="9"/>
        <v>0</v>
      </c>
      <c r="Z29" s="64"/>
      <c r="AA29" s="64">
        <f t="shared" si="10"/>
        <v>0</v>
      </c>
      <c r="AB29" s="75">
        <f t="shared" si="11"/>
        <v>0</v>
      </c>
      <c r="AC29" s="54"/>
      <c r="AD29" s="64"/>
      <c r="AE29" s="75"/>
      <c r="AF29" s="54">
        <v>1</v>
      </c>
      <c r="AG29" s="64">
        <f t="shared" si="12"/>
        <v>12</v>
      </c>
      <c r="AH29" s="64"/>
      <c r="AI29" s="64">
        <f t="shared" si="13"/>
        <v>0</v>
      </c>
      <c r="AJ29" s="64"/>
      <c r="AK29" s="64">
        <f t="shared" si="14"/>
        <v>0</v>
      </c>
      <c r="AL29" s="64"/>
      <c r="AM29" s="64">
        <f t="shared" si="15"/>
        <v>0</v>
      </c>
      <c r="AN29" s="64"/>
      <c r="AO29" s="64">
        <f t="shared" si="16"/>
        <v>0</v>
      </c>
      <c r="AP29" s="64"/>
      <c r="AQ29" s="64">
        <f t="shared" si="17"/>
        <v>0</v>
      </c>
      <c r="AR29" s="64"/>
      <c r="AS29" s="64">
        <f t="shared" si="18"/>
        <v>0</v>
      </c>
      <c r="AT29" s="64"/>
      <c r="AU29" s="64">
        <f t="shared" si="19"/>
        <v>0</v>
      </c>
      <c r="AV29" s="64"/>
      <c r="AW29" s="64">
        <f t="shared" si="20"/>
        <v>0</v>
      </c>
      <c r="AX29" s="68">
        <f t="shared" si="21"/>
        <v>0</v>
      </c>
      <c r="AY29" s="76">
        <f t="shared" si="22"/>
        <v>12</v>
      </c>
      <c r="AZ29" s="67">
        <f t="shared" si="23"/>
        <v>74</v>
      </c>
    </row>
    <row r="30" spans="1:52" s="77" customFormat="1" ht="13.5">
      <c r="A30" s="292">
        <v>26</v>
      </c>
      <c r="B30" s="69" t="s">
        <v>271</v>
      </c>
      <c r="C30" s="70">
        <v>26119</v>
      </c>
      <c r="D30" s="71" t="s">
        <v>35</v>
      </c>
      <c r="E30" s="72" t="s">
        <v>29</v>
      </c>
      <c r="F30" s="69" t="s">
        <v>35</v>
      </c>
      <c r="G30" s="73">
        <v>0</v>
      </c>
      <c r="H30" s="64">
        <f t="shared" si="0"/>
        <v>0</v>
      </c>
      <c r="I30" s="64"/>
      <c r="J30" s="64">
        <f t="shared" si="1"/>
        <v>0</v>
      </c>
      <c r="K30" s="64">
        <v>7</v>
      </c>
      <c r="L30" s="64">
        <f t="shared" si="2"/>
        <v>18</v>
      </c>
      <c r="M30" s="74"/>
      <c r="N30" s="64">
        <f t="shared" si="3"/>
        <v>0</v>
      </c>
      <c r="O30" s="74">
        <v>0</v>
      </c>
      <c r="P30" s="74">
        <f t="shared" si="4"/>
        <v>0</v>
      </c>
      <c r="Q30" s="74">
        <v>0</v>
      </c>
      <c r="R30" s="74">
        <f t="shared" si="5"/>
        <v>0</v>
      </c>
      <c r="S30" s="75">
        <f t="shared" si="6"/>
        <v>18</v>
      </c>
      <c r="T30" s="54"/>
      <c r="U30" s="64">
        <f t="shared" si="7"/>
        <v>0</v>
      </c>
      <c r="V30" s="64"/>
      <c r="W30" s="64">
        <f t="shared" si="8"/>
        <v>0</v>
      </c>
      <c r="X30" s="64"/>
      <c r="Y30" s="64">
        <f t="shared" si="9"/>
        <v>0</v>
      </c>
      <c r="Z30" s="64"/>
      <c r="AA30" s="64">
        <f t="shared" si="10"/>
        <v>0</v>
      </c>
      <c r="AB30" s="75">
        <f t="shared" si="11"/>
        <v>0</v>
      </c>
      <c r="AC30" s="54"/>
      <c r="AD30" s="64"/>
      <c r="AE30" s="75"/>
      <c r="AF30" s="54">
        <v>1</v>
      </c>
      <c r="AG30" s="64">
        <f t="shared" si="12"/>
        <v>12</v>
      </c>
      <c r="AH30" s="64"/>
      <c r="AI30" s="64">
        <f t="shared" si="13"/>
        <v>0</v>
      </c>
      <c r="AJ30" s="64">
        <v>1</v>
      </c>
      <c r="AK30" s="64">
        <f t="shared" si="14"/>
        <v>3</v>
      </c>
      <c r="AL30" s="64"/>
      <c r="AM30" s="64">
        <f t="shared" si="15"/>
        <v>0</v>
      </c>
      <c r="AN30" s="64"/>
      <c r="AO30" s="64">
        <f t="shared" si="16"/>
        <v>0</v>
      </c>
      <c r="AP30" s="64"/>
      <c r="AQ30" s="64">
        <f t="shared" si="17"/>
        <v>0</v>
      </c>
      <c r="AR30" s="64"/>
      <c r="AS30" s="64">
        <f t="shared" si="18"/>
        <v>0</v>
      </c>
      <c r="AT30" s="64"/>
      <c r="AU30" s="64">
        <f t="shared" si="19"/>
        <v>0</v>
      </c>
      <c r="AV30" s="64"/>
      <c r="AW30" s="64">
        <f t="shared" si="20"/>
        <v>0</v>
      </c>
      <c r="AX30" s="68">
        <f t="shared" si="21"/>
        <v>3</v>
      </c>
      <c r="AY30" s="76">
        <f t="shared" si="22"/>
        <v>15</v>
      </c>
      <c r="AZ30" s="67">
        <f t="shared" si="23"/>
        <v>33</v>
      </c>
    </row>
    <row r="33" ht="12.75">
      <c r="B33" s="77"/>
    </row>
    <row r="34" ht="12.75">
      <c r="B34" s="77"/>
    </row>
  </sheetData>
  <sheetProtection password="D67E" sheet="1" formatCells="0" formatColumns="0" formatRows="0" insertColumns="0" insertRows="0" insertHyperlinks="0" deleteColumns="0" deleteRows="0" sort="0" autoFilter="0" pivotTables="0"/>
  <mergeCells count="10">
    <mergeCell ref="A1:AZ1"/>
    <mergeCell ref="AZ3:AZ4"/>
    <mergeCell ref="G3:S3"/>
    <mergeCell ref="T3:AB3"/>
    <mergeCell ref="AC3:AE3"/>
    <mergeCell ref="AF3:AY3"/>
    <mergeCell ref="E3:E4"/>
    <mergeCell ref="A3:D3"/>
    <mergeCell ref="C4:D4"/>
    <mergeCell ref="A2:AZ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33"/>
  <sheetViews>
    <sheetView zoomScale="85" zoomScaleNormal="85" zoomScalePageLayoutView="0" workbookViewId="0" topLeftCell="A1">
      <selection activeCell="B34" sqref="B34"/>
    </sheetView>
  </sheetViews>
  <sheetFormatPr defaultColWidth="9.140625" defaultRowHeight="15"/>
  <cols>
    <col min="1" max="1" width="4.7109375" style="77" customWidth="1"/>
    <col min="2" max="2" width="29.28125" style="77" bestFit="1" customWidth="1"/>
    <col min="3" max="3" width="11.57421875" style="77" bestFit="1" customWidth="1"/>
    <col min="4" max="4" width="3.7109375" style="77" bestFit="1" customWidth="1"/>
    <col min="5" max="5" width="3.57421875" style="85" bestFit="1" customWidth="1"/>
    <col min="6" max="6" width="3.28125" style="85" customWidth="1"/>
    <col min="7" max="18" width="4.421875" style="77" customWidth="1"/>
    <col min="19" max="19" width="5.8515625" style="77" customWidth="1"/>
    <col min="20" max="20" width="7.140625" style="77" customWidth="1"/>
    <col min="21" max="21" width="4.00390625" style="77" customWidth="1"/>
    <col min="22" max="22" width="3.8515625" style="77" customWidth="1"/>
    <col min="23" max="23" width="3.57421875" style="77" customWidth="1"/>
    <col min="24" max="24" width="4.7109375" style="77" customWidth="1"/>
    <col min="25" max="25" width="4.140625" style="77" customWidth="1"/>
    <col min="26" max="26" width="4.28125" style="77" customWidth="1"/>
    <col min="27" max="27" width="4.140625" style="77" customWidth="1"/>
    <col min="28" max="28" width="5.00390625" style="77" customWidth="1"/>
    <col min="29" max="31" width="3.57421875" style="77" customWidth="1"/>
    <col min="32" max="32" width="5.00390625" style="77" customWidth="1"/>
    <col min="33" max="33" width="5.140625" style="77" customWidth="1"/>
    <col min="34" max="50" width="5.00390625" style="77" customWidth="1"/>
    <col min="51" max="51" width="5.421875" style="77" customWidth="1"/>
    <col min="52" max="52" width="5.7109375" style="77" customWidth="1"/>
    <col min="53" max="16384" width="9.140625" style="77" customWidth="1"/>
  </cols>
  <sheetData>
    <row r="1" spans="1:52" ht="23.25">
      <c r="A1" s="209" t="s">
        <v>213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</row>
    <row r="2" spans="1:52" ht="30.75" customHeight="1">
      <c r="A2" s="212" t="s">
        <v>191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</row>
    <row r="3" spans="1:52" ht="25.5" customHeight="1">
      <c r="A3" s="214" t="s">
        <v>225</v>
      </c>
      <c r="B3" s="214"/>
      <c r="C3" s="214"/>
      <c r="D3" s="214"/>
      <c r="E3" s="161"/>
      <c r="F3" s="161"/>
      <c r="G3" s="214" t="s">
        <v>6</v>
      </c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 t="s">
        <v>11</v>
      </c>
      <c r="U3" s="214"/>
      <c r="V3" s="214"/>
      <c r="W3" s="214"/>
      <c r="X3" s="214"/>
      <c r="Y3" s="214"/>
      <c r="Z3" s="214"/>
      <c r="AA3" s="214"/>
      <c r="AB3" s="214"/>
      <c r="AC3" s="211" t="s">
        <v>12</v>
      </c>
      <c r="AD3" s="211"/>
      <c r="AE3" s="211"/>
      <c r="AF3" s="211" t="s">
        <v>23</v>
      </c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0" t="s">
        <v>24</v>
      </c>
    </row>
    <row r="4" spans="1:52" ht="136.5">
      <c r="A4" s="163" t="s">
        <v>226</v>
      </c>
      <c r="B4" s="164" t="s">
        <v>0</v>
      </c>
      <c r="C4" s="213" t="s">
        <v>1</v>
      </c>
      <c r="D4" s="213"/>
      <c r="E4" s="165"/>
      <c r="F4" s="165"/>
      <c r="G4" s="48" t="s">
        <v>2</v>
      </c>
      <c r="H4" s="48" t="s">
        <v>3</v>
      </c>
      <c r="I4" s="48" t="s">
        <v>222</v>
      </c>
      <c r="J4" s="48" t="s">
        <v>3</v>
      </c>
      <c r="K4" s="48" t="s">
        <v>4</v>
      </c>
      <c r="L4" s="48" t="s">
        <v>3</v>
      </c>
      <c r="M4" s="48" t="s">
        <v>223</v>
      </c>
      <c r="N4" s="48" t="s">
        <v>3</v>
      </c>
      <c r="O4" s="48" t="s">
        <v>230</v>
      </c>
      <c r="P4" s="48" t="s">
        <v>3</v>
      </c>
      <c r="Q4" s="48" t="s">
        <v>231</v>
      </c>
      <c r="R4" s="48" t="s">
        <v>3</v>
      </c>
      <c r="S4" s="162" t="s">
        <v>5</v>
      </c>
      <c r="T4" s="166" t="s">
        <v>31</v>
      </c>
      <c r="U4" s="48" t="s">
        <v>3</v>
      </c>
      <c r="V4" s="167" t="s">
        <v>7</v>
      </c>
      <c r="W4" s="48" t="s">
        <v>3</v>
      </c>
      <c r="X4" s="166" t="s">
        <v>13</v>
      </c>
      <c r="Y4" s="48" t="s">
        <v>3</v>
      </c>
      <c r="Z4" s="166" t="s">
        <v>14</v>
      </c>
      <c r="AA4" s="48" t="s">
        <v>3</v>
      </c>
      <c r="AB4" s="162" t="s">
        <v>5</v>
      </c>
      <c r="AC4" s="48" t="s">
        <v>8</v>
      </c>
      <c r="AD4" s="48" t="s">
        <v>9</v>
      </c>
      <c r="AE4" s="48" t="s">
        <v>10</v>
      </c>
      <c r="AF4" s="168" t="s">
        <v>15</v>
      </c>
      <c r="AG4" s="48" t="s">
        <v>3</v>
      </c>
      <c r="AH4" s="168" t="s">
        <v>16</v>
      </c>
      <c r="AI4" s="48" t="s">
        <v>3</v>
      </c>
      <c r="AJ4" s="168" t="s">
        <v>17</v>
      </c>
      <c r="AK4" s="48" t="s">
        <v>3</v>
      </c>
      <c r="AL4" s="168" t="s">
        <v>18</v>
      </c>
      <c r="AM4" s="48" t="s">
        <v>3</v>
      </c>
      <c r="AN4" s="168" t="s">
        <v>19</v>
      </c>
      <c r="AO4" s="48" t="s">
        <v>3</v>
      </c>
      <c r="AP4" s="168" t="s">
        <v>20</v>
      </c>
      <c r="AQ4" s="48" t="s">
        <v>3</v>
      </c>
      <c r="AR4" s="168" t="s">
        <v>21</v>
      </c>
      <c r="AS4" s="48" t="s">
        <v>3</v>
      </c>
      <c r="AT4" s="80" t="s">
        <v>232</v>
      </c>
      <c r="AU4" s="80" t="s">
        <v>3</v>
      </c>
      <c r="AV4" s="80" t="s">
        <v>233</v>
      </c>
      <c r="AW4" s="80" t="s">
        <v>3</v>
      </c>
      <c r="AX4" s="162" t="s">
        <v>25</v>
      </c>
      <c r="AY4" s="162" t="s">
        <v>22</v>
      </c>
      <c r="AZ4" s="210"/>
    </row>
    <row r="5" spans="1:52" ht="13.5">
      <c r="A5" s="64">
        <v>1</v>
      </c>
      <c r="B5" s="55" t="s">
        <v>102</v>
      </c>
      <c r="C5" s="70">
        <v>22233</v>
      </c>
      <c r="D5" s="55" t="s">
        <v>56</v>
      </c>
      <c r="E5" s="58" t="s">
        <v>29</v>
      </c>
      <c r="F5" s="58" t="s">
        <v>56</v>
      </c>
      <c r="G5" s="59">
        <v>16</v>
      </c>
      <c r="H5" s="59">
        <f aca="true" t="shared" si="0" ref="H5:H33">G5*6</f>
        <v>96</v>
      </c>
      <c r="I5" s="59"/>
      <c r="J5" s="59">
        <f aca="true" t="shared" si="1" ref="J5:J33">I5*6</f>
        <v>0</v>
      </c>
      <c r="K5" s="59">
        <v>24</v>
      </c>
      <c r="L5" s="59">
        <f aca="true" t="shared" si="2" ref="L5:L33">IF(K5&gt;4,K5*2+4,K5*4)</f>
        <v>52</v>
      </c>
      <c r="M5" s="59"/>
      <c r="N5" s="59">
        <f>IF(M5&gt;4,M5*2+4,M5*4)</f>
        <v>0</v>
      </c>
      <c r="O5" s="59">
        <v>5</v>
      </c>
      <c r="P5" s="59">
        <f aca="true" t="shared" si="3" ref="P5:P33">O5*2</f>
        <v>10</v>
      </c>
      <c r="Q5" s="59">
        <v>7</v>
      </c>
      <c r="R5" s="59">
        <f aca="true" t="shared" si="4" ref="R5:R33">Q5*3</f>
        <v>21</v>
      </c>
      <c r="S5" s="59">
        <f aca="true" t="shared" si="5" ref="S5:S33">H5+J5+L5+N5+P5+R5</f>
        <v>179</v>
      </c>
      <c r="T5" s="59"/>
      <c r="U5" s="59">
        <f aca="true" t="shared" si="6" ref="U5:U33">IF(T5=0,0,6)</f>
        <v>0</v>
      </c>
      <c r="V5" s="59"/>
      <c r="W5" s="59">
        <f aca="true" t="shared" si="7" ref="W5:W33">V5*4</f>
        <v>0</v>
      </c>
      <c r="X5" s="59"/>
      <c r="Y5" s="59">
        <f aca="true" t="shared" si="8" ref="Y5:Y33">X5*3</f>
        <v>0</v>
      </c>
      <c r="Z5" s="59"/>
      <c r="AA5" s="59">
        <f aca="true" t="shared" si="9" ref="AA5:AA33">IF(Z5=0,0,6)</f>
        <v>0</v>
      </c>
      <c r="AB5" s="59">
        <f aca="true" t="shared" si="10" ref="AB5:AB20">U5+W5+Y5+AA5</f>
        <v>0</v>
      </c>
      <c r="AC5" s="59"/>
      <c r="AD5" s="59"/>
      <c r="AE5" s="59"/>
      <c r="AF5" s="59">
        <v>1</v>
      </c>
      <c r="AG5" s="59">
        <f>AF5*12</f>
        <v>12</v>
      </c>
      <c r="AH5" s="59"/>
      <c r="AI5" s="59">
        <f>AH5*5</f>
        <v>0</v>
      </c>
      <c r="AJ5" s="59"/>
      <c r="AK5" s="59">
        <f aca="true" t="shared" si="11" ref="AK5:AK33">AJ5*3</f>
        <v>0</v>
      </c>
      <c r="AL5" s="59"/>
      <c r="AM5" s="59">
        <f>AL5*1</f>
        <v>0</v>
      </c>
      <c r="AN5" s="59"/>
      <c r="AO5" s="59">
        <f aca="true" t="shared" si="12" ref="AO5:AO33">AN5*5</f>
        <v>0</v>
      </c>
      <c r="AP5" s="59"/>
      <c r="AQ5" s="59">
        <f>AP5*5</f>
        <v>0</v>
      </c>
      <c r="AR5" s="59"/>
      <c r="AS5" s="59">
        <f>AR5*1</f>
        <v>0</v>
      </c>
      <c r="AT5" s="59"/>
      <c r="AU5" s="59">
        <f aca="true" t="shared" si="13" ref="AU5:AU33">AT5*0.5</f>
        <v>0</v>
      </c>
      <c r="AV5" s="59"/>
      <c r="AW5" s="65">
        <f aca="true" t="shared" si="14" ref="AW5:AW33">AV5*1</f>
        <v>0</v>
      </c>
      <c r="AX5" s="65">
        <f aca="true" t="shared" si="15" ref="AX5:AX33">IF(AI5+AK5+AM5+AO5+AQ5+AS5+AU5+AW5&gt;10,10,AI5+AK5+AM5+AO5+AQ5+AS5+AU5+AW5)</f>
        <v>0</v>
      </c>
      <c r="AY5" s="65">
        <f aca="true" t="shared" si="16" ref="AY5:AY33">AG5+AX5</f>
        <v>12</v>
      </c>
      <c r="AZ5" s="68">
        <f aca="true" t="shared" si="17" ref="AZ5:AZ33">S5+AB5+AY5</f>
        <v>191</v>
      </c>
    </row>
    <row r="6" spans="1:52" ht="13.5">
      <c r="A6" s="64">
        <v>2</v>
      </c>
      <c r="B6" s="55" t="s">
        <v>149</v>
      </c>
      <c r="C6" s="70">
        <v>21584</v>
      </c>
      <c r="D6" s="55" t="s">
        <v>57</v>
      </c>
      <c r="E6" s="58" t="s">
        <v>29</v>
      </c>
      <c r="F6" s="58" t="s">
        <v>56</v>
      </c>
      <c r="G6" s="59">
        <v>16</v>
      </c>
      <c r="H6" s="59">
        <f t="shared" si="0"/>
        <v>96</v>
      </c>
      <c r="I6" s="59"/>
      <c r="J6" s="59">
        <f t="shared" si="1"/>
        <v>0</v>
      </c>
      <c r="K6" s="59">
        <v>21</v>
      </c>
      <c r="L6" s="59">
        <f t="shared" si="2"/>
        <v>46</v>
      </c>
      <c r="M6" s="59"/>
      <c r="N6" s="59">
        <f>IF(M6&gt;4,M6*2+4,M6*4)</f>
        <v>0</v>
      </c>
      <c r="O6" s="59">
        <v>5</v>
      </c>
      <c r="P6" s="59">
        <f t="shared" si="3"/>
        <v>10</v>
      </c>
      <c r="Q6" s="59">
        <v>7</v>
      </c>
      <c r="R6" s="59">
        <f t="shared" si="4"/>
        <v>21</v>
      </c>
      <c r="S6" s="59">
        <f t="shared" si="5"/>
        <v>173</v>
      </c>
      <c r="T6" s="59"/>
      <c r="U6" s="59">
        <f t="shared" si="6"/>
        <v>0</v>
      </c>
      <c r="V6" s="59"/>
      <c r="W6" s="59">
        <f t="shared" si="7"/>
        <v>0</v>
      </c>
      <c r="X6" s="59"/>
      <c r="Y6" s="59">
        <f t="shared" si="8"/>
        <v>0</v>
      </c>
      <c r="Z6" s="59"/>
      <c r="AA6" s="59">
        <f t="shared" si="9"/>
        <v>0</v>
      </c>
      <c r="AB6" s="59">
        <f t="shared" si="10"/>
        <v>0</v>
      </c>
      <c r="AC6" s="59" t="s">
        <v>68</v>
      </c>
      <c r="AD6" s="59"/>
      <c r="AE6" s="59"/>
      <c r="AF6" s="59">
        <v>1</v>
      </c>
      <c r="AG6" s="59">
        <f>AF6*12</f>
        <v>12</v>
      </c>
      <c r="AH6" s="59"/>
      <c r="AI6" s="59">
        <f>AH6*5</f>
        <v>0</v>
      </c>
      <c r="AJ6" s="59"/>
      <c r="AK6" s="59">
        <f t="shared" si="11"/>
        <v>0</v>
      </c>
      <c r="AL6" s="59"/>
      <c r="AM6" s="59">
        <f>AL6*1</f>
        <v>0</v>
      </c>
      <c r="AN6" s="59">
        <v>1</v>
      </c>
      <c r="AO6" s="59">
        <f t="shared" si="12"/>
        <v>5</v>
      </c>
      <c r="AP6" s="59"/>
      <c r="AQ6" s="59">
        <f>AP6*5</f>
        <v>0</v>
      </c>
      <c r="AR6" s="59"/>
      <c r="AS6" s="59">
        <f>AR6*1</f>
        <v>0</v>
      </c>
      <c r="AT6" s="59"/>
      <c r="AU6" s="59">
        <f t="shared" si="13"/>
        <v>0</v>
      </c>
      <c r="AV6" s="59"/>
      <c r="AW6" s="65">
        <f t="shared" si="14"/>
        <v>0</v>
      </c>
      <c r="AX6" s="65">
        <f t="shared" si="15"/>
        <v>5</v>
      </c>
      <c r="AY6" s="65">
        <f t="shared" si="16"/>
        <v>17</v>
      </c>
      <c r="AZ6" s="68">
        <f t="shared" si="17"/>
        <v>190</v>
      </c>
    </row>
    <row r="7" spans="1:52" ht="13.5">
      <c r="A7" s="64">
        <v>3</v>
      </c>
      <c r="B7" s="55" t="s">
        <v>137</v>
      </c>
      <c r="C7" s="70">
        <v>20875</v>
      </c>
      <c r="D7" s="55" t="s">
        <v>56</v>
      </c>
      <c r="E7" s="58" t="s">
        <v>29</v>
      </c>
      <c r="F7" s="58" t="s">
        <v>56</v>
      </c>
      <c r="G7" s="59">
        <v>16</v>
      </c>
      <c r="H7" s="59">
        <f t="shared" si="0"/>
        <v>96</v>
      </c>
      <c r="I7" s="59"/>
      <c r="J7" s="59">
        <f t="shared" si="1"/>
        <v>0</v>
      </c>
      <c r="K7" s="59">
        <v>23</v>
      </c>
      <c r="L7" s="59">
        <f t="shared" si="2"/>
        <v>50</v>
      </c>
      <c r="M7" s="59"/>
      <c r="N7" s="59">
        <f>IF(M7&gt;4,M7*2+4,M7*4)</f>
        <v>0</v>
      </c>
      <c r="O7" s="59">
        <v>5</v>
      </c>
      <c r="P7" s="59">
        <f t="shared" si="3"/>
        <v>10</v>
      </c>
      <c r="Q7" s="59">
        <v>7</v>
      </c>
      <c r="R7" s="59">
        <f t="shared" si="4"/>
        <v>21</v>
      </c>
      <c r="S7" s="59">
        <f t="shared" si="5"/>
        <v>177</v>
      </c>
      <c r="T7" s="59"/>
      <c r="U7" s="59">
        <f t="shared" si="6"/>
        <v>0</v>
      </c>
      <c r="V7" s="59"/>
      <c r="W7" s="59">
        <f t="shared" si="7"/>
        <v>0</v>
      </c>
      <c r="X7" s="59"/>
      <c r="Y7" s="59">
        <f t="shared" si="8"/>
        <v>0</v>
      </c>
      <c r="Z7" s="59"/>
      <c r="AA7" s="59">
        <f t="shared" si="9"/>
        <v>0</v>
      </c>
      <c r="AB7" s="59">
        <f t="shared" si="10"/>
        <v>0</v>
      </c>
      <c r="AC7" s="59"/>
      <c r="AD7" s="59"/>
      <c r="AE7" s="59" t="s">
        <v>68</v>
      </c>
      <c r="AF7" s="59">
        <v>1</v>
      </c>
      <c r="AG7" s="59">
        <f>AF7*12</f>
        <v>12</v>
      </c>
      <c r="AH7" s="59"/>
      <c r="AI7" s="59">
        <f>AH7*5</f>
        <v>0</v>
      </c>
      <c r="AJ7" s="59"/>
      <c r="AK7" s="59">
        <f t="shared" si="11"/>
        <v>0</v>
      </c>
      <c r="AL7" s="59"/>
      <c r="AM7" s="59">
        <f>AL7*1</f>
        <v>0</v>
      </c>
      <c r="AN7" s="59"/>
      <c r="AO7" s="59">
        <f t="shared" si="12"/>
        <v>0</v>
      </c>
      <c r="AP7" s="59"/>
      <c r="AQ7" s="59">
        <f>AP7*5</f>
        <v>0</v>
      </c>
      <c r="AR7" s="59"/>
      <c r="AS7" s="59">
        <f>AR7*1</f>
        <v>0</v>
      </c>
      <c r="AT7" s="59"/>
      <c r="AU7" s="59">
        <f t="shared" si="13"/>
        <v>0</v>
      </c>
      <c r="AV7" s="59"/>
      <c r="AW7" s="65">
        <f t="shared" si="14"/>
        <v>0</v>
      </c>
      <c r="AX7" s="65">
        <f t="shared" si="15"/>
        <v>0</v>
      </c>
      <c r="AY7" s="65">
        <f t="shared" si="16"/>
        <v>12</v>
      </c>
      <c r="AZ7" s="68">
        <f t="shared" si="17"/>
        <v>189</v>
      </c>
    </row>
    <row r="8" spans="1:52" ht="13.5">
      <c r="A8" s="64">
        <v>4</v>
      </c>
      <c r="B8" s="55" t="s">
        <v>111</v>
      </c>
      <c r="C8" s="70">
        <v>21671</v>
      </c>
      <c r="D8" s="55" t="s">
        <v>56</v>
      </c>
      <c r="E8" s="58" t="s">
        <v>29</v>
      </c>
      <c r="F8" s="58" t="s">
        <v>56</v>
      </c>
      <c r="G8" s="59">
        <v>16</v>
      </c>
      <c r="H8" s="59">
        <f t="shared" si="0"/>
        <v>96</v>
      </c>
      <c r="I8" s="59"/>
      <c r="J8" s="59">
        <f t="shared" si="1"/>
        <v>0</v>
      </c>
      <c r="K8" s="59">
        <v>23</v>
      </c>
      <c r="L8" s="59">
        <f t="shared" si="2"/>
        <v>50</v>
      </c>
      <c r="M8" s="59"/>
      <c r="N8" s="59">
        <f>IF(M8&gt;4,M8*2+4,M8*4)</f>
        <v>0</v>
      </c>
      <c r="O8" s="59">
        <v>5</v>
      </c>
      <c r="P8" s="59">
        <f t="shared" si="3"/>
        <v>10</v>
      </c>
      <c r="Q8" s="59">
        <v>7</v>
      </c>
      <c r="R8" s="59">
        <f t="shared" si="4"/>
        <v>21</v>
      </c>
      <c r="S8" s="59">
        <f t="shared" si="5"/>
        <v>177</v>
      </c>
      <c r="T8" s="59"/>
      <c r="U8" s="59">
        <f t="shared" si="6"/>
        <v>0</v>
      </c>
      <c r="V8" s="59"/>
      <c r="W8" s="59">
        <f t="shared" si="7"/>
        <v>0</v>
      </c>
      <c r="X8" s="59"/>
      <c r="Y8" s="59">
        <f t="shared" si="8"/>
        <v>0</v>
      </c>
      <c r="Z8" s="59"/>
      <c r="AA8" s="59">
        <f t="shared" si="9"/>
        <v>0</v>
      </c>
      <c r="AB8" s="59">
        <f t="shared" si="10"/>
        <v>0</v>
      </c>
      <c r="AC8" s="59"/>
      <c r="AD8" s="59"/>
      <c r="AE8" s="59"/>
      <c r="AF8" s="59">
        <v>1</v>
      </c>
      <c r="AG8" s="59">
        <f>AF8*12</f>
        <v>12</v>
      </c>
      <c r="AH8" s="59"/>
      <c r="AI8" s="59">
        <f>AH8*5</f>
        <v>0</v>
      </c>
      <c r="AJ8" s="59"/>
      <c r="AK8" s="59">
        <f t="shared" si="11"/>
        <v>0</v>
      </c>
      <c r="AL8" s="59"/>
      <c r="AM8" s="59">
        <f>AL8*1</f>
        <v>0</v>
      </c>
      <c r="AN8" s="59"/>
      <c r="AO8" s="59">
        <f t="shared" si="12"/>
        <v>0</v>
      </c>
      <c r="AP8" s="59"/>
      <c r="AQ8" s="59">
        <f>AP8*5</f>
        <v>0</v>
      </c>
      <c r="AR8" s="59"/>
      <c r="AS8" s="59">
        <f>AR8*1</f>
        <v>0</v>
      </c>
      <c r="AT8" s="59"/>
      <c r="AU8" s="59">
        <f t="shared" si="13"/>
        <v>0</v>
      </c>
      <c r="AV8" s="59"/>
      <c r="AW8" s="65">
        <f t="shared" si="14"/>
        <v>0</v>
      </c>
      <c r="AX8" s="65">
        <f t="shared" si="15"/>
        <v>0</v>
      </c>
      <c r="AY8" s="65">
        <f t="shared" si="16"/>
        <v>12</v>
      </c>
      <c r="AZ8" s="68">
        <f t="shared" si="17"/>
        <v>189</v>
      </c>
    </row>
    <row r="9" spans="1:52" ht="13.5">
      <c r="A9" s="64">
        <v>5</v>
      </c>
      <c r="B9" s="55" t="s">
        <v>107</v>
      </c>
      <c r="C9" s="70">
        <v>22079</v>
      </c>
      <c r="D9" s="55" t="s">
        <v>56</v>
      </c>
      <c r="E9" s="58" t="s">
        <v>29</v>
      </c>
      <c r="F9" s="58" t="s">
        <v>56</v>
      </c>
      <c r="G9" s="59">
        <v>16</v>
      </c>
      <c r="H9" s="59">
        <f t="shared" si="0"/>
        <v>96</v>
      </c>
      <c r="I9" s="59"/>
      <c r="J9" s="59">
        <f t="shared" si="1"/>
        <v>0</v>
      </c>
      <c r="K9" s="59">
        <v>23</v>
      </c>
      <c r="L9" s="59">
        <f t="shared" si="2"/>
        <v>50</v>
      </c>
      <c r="M9" s="59"/>
      <c r="N9" s="59">
        <f>IF(M9&gt;4,M9*2+4,M9*4)</f>
        <v>0</v>
      </c>
      <c r="O9" s="59">
        <v>5</v>
      </c>
      <c r="P9" s="59">
        <f t="shared" si="3"/>
        <v>10</v>
      </c>
      <c r="Q9" s="59">
        <v>7</v>
      </c>
      <c r="R9" s="59">
        <f t="shared" si="4"/>
        <v>21</v>
      </c>
      <c r="S9" s="59">
        <f t="shared" si="5"/>
        <v>177</v>
      </c>
      <c r="T9" s="59"/>
      <c r="U9" s="59">
        <f t="shared" si="6"/>
        <v>0</v>
      </c>
      <c r="V9" s="59"/>
      <c r="W9" s="59">
        <f t="shared" si="7"/>
        <v>0</v>
      </c>
      <c r="X9" s="59"/>
      <c r="Y9" s="59">
        <f t="shared" si="8"/>
        <v>0</v>
      </c>
      <c r="Z9" s="59"/>
      <c r="AA9" s="59">
        <f t="shared" si="9"/>
        <v>0</v>
      </c>
      <c r="AB9" s="59">
        <f t="shared" si="10"/>
        <v>0</v>
      </c>
      <c r="AC9" s="59"/>
      <c r="AD9" s="59"/>
      <c r="AE9" s="59"/>
      <c r="AF9" s="59">
        <v>1</v>
      </c>
      <c r="AG9" s="59">
        <f>AF9*12</f>
        <v>12</v>
      </c>
      <c r="AH9" s="59"/>
      <c r="AI9" s="59">
        <f>AH9*5</f>
        <v>0</v>
      </c>
      <c r="AJ9" s="59"/>
      <c r="AK9" s="59">
        <f t="shared" si="11"/>
        <v>0</v>
      </c>
      <c r="AL9" s="59"/>
      <c r="AM9" s="59">
        <f>AL9*1</f>
        <v>0</v>
      </c>
      <c r="AN9" s="59"/>
      <c r="AO9" s="59">
        <f t="shared" si="12"/>
        <v>0</v>
      </c>
      <c r="AP9" s="59"/>
      <c r="AQ9" s="59">
        <f>AP9*5</f>
        <v>0</v>
      </c>
      <c r="AR9" s="59"/>
      <c r="AS9" s="59">
        <f>AR9*1</f>
        <v>0</v>
      </c>
      <c r="AT9" s="59"/>
      <c r="AU9" s="59">
        <f t="shared" si="13"/>
        <v>0</v>
      </c>
      <c r="AV9" s="59"/>
      <c r="AW9" s="65">
        <f t="shared" si="14"/>
        <v>0</v>
      </c>
      <c r="AX9" s="65">
        <f t="shared" si="15"/>
        <v>0</v>
      </c>
      <c r="AY9" s="65">
        <f t="shared" si="16"/>
        <v>12</v>
      </c>
      <c r="AZ9" s="68">
        <f t="shared" si="17"/>
        <v>189</v>
      </c>
    </row>
    <row r="10" spans="1:52" ht="13.5">
      <c r="A10" s="64">
        <v>6</v>
      </c>
      <c r="B10" s="55" t="s">
        <v>138</v>
      </c>
      <c r="C10" s="70">
        <v>22322</v>
      </c>
      <c r="D10" s="55" t="s">
        <v>56</v>
      </c>
      <c r="E10" s="58" t="s">
        <v>29</v>
      </c>
      <c r="F10" s="58" t="s">
        <v>56</v>
      </c>
      <c r="G10" s="59">
        <v>16</v>
      </c>
      <c r="H10" s="59">
        <f t="shared" si="0"/>
        <v>96</v>
      </c>
      <c r="I10" s="59"/>
      <c r="J10" s="59">
        <f t="shared" si="1"/>
        <v>0</v>
      </c>
      <c r="K10" s="59">
        <v>22</v>
      </c>
      <c r="L10" s="59">
        <f t="shared" si="2"/>
        <v>48</v>
      </c>
      <c r="M10" s="59"/>
      <c r="N10" s="59">
        <f>IF(M16&gt;4,M16*2+4,M16*4)</f>
        <v>0</v>
      </c>
      <c r="O10" s="59">
        <v>5</v>
      </c>
      <c r="P10" s="59">
        <f t="shared" si="3"/>
        <v>10</v>
      </c>
      <c r="Q10" s="59">
        <v>7</v>
      </c>
      <c r="R10" s="59">
        <f t="shared" si="4"/>
        <v>21</v>
      </c>
      <c r="S10" s="59">
        <f t="shared" si="5"/>
        <v>175</v>
      </c>
      <c r="T10" s="59"/>
      <c r="U10" s="59">
        <f t="shared" si="6"/>
        <v>0</v>
      </c>
      <c r="V10" s="59"/>
      <c r="W10" s="59">
        <f t="shared" si="7"/>
        <v>0</v>
      </c>
      <c r="X10" s="59"/>
      <c r="Y10" s="59">
        <f t="shared" si="8"/>
        <v>0</v>
      </c>
      <c r="Z10" s="59"/>
      <c r="AA10" s="59">
        <f t="shared" si="9"/>
        <v>0</v>
      </c>
      <c r="AB10" s="59">
        <f t="shared" si="10"/>
        <v>0</v>
      </c>
      <c r="AC10" s="59"/>
      <c r="AD10" s="59"/>
      <c r="AE10" s="59"/>
      <c r="AF10" s="59">
        <v>1</v>
      </c>
      <c r="AG10" s="59">
        <f>AF16*12</f>
        <v>12</v>
      </c>
      <c r="AH10" s="59"/>
      <c r="AI10" s="59"/>
      <c r="AJ10" s="59"/>
      <c r="AK10" s="59">
        <f t="shared" si="11"/>
        <v>0</v>
      </c>
      <c r="AL10" s="59"/>
      <c r="AM10" s="59"/>
      <c r="AN10" s="59"/>
      <c r="AO10" s="59">
        <f t="shared" si="12"/>
        <v>0</v>
      </c>
      <c r="AP10" s="59"/>
      <c r="AQ10" s="59">
        <f>AP16*5</f>
        <v>0</v>
      </c>
      <c r="AR10" s="59"/>
      <c r="AS10" s="59">
        <f>AR16*1</f>
        <v>0</v>
      </c>
      <c r="AT10" s="59"/>
      <c r="AU10" s="59">
        <f t="shared" si="13"/>
        <v>0</v>
      </c>
      <c r="AV10" s="59"/>
      <c r="AW10" s="65">
        <f t="shared" si="14"/>
        <v>0</v>
      </c>
      <c r="AX10" s="65">
        <f t="shared" si="15"/>
        <v>0</v>
      </c>
      <c r="AY10" s="65">
        <f t="shared" si="16"/>
        <v>12</v>
      </c>
      <c r="AZ10" s="68">
        <f t="shared" si="17"/>
        <v>187</v>
      </c>
    </row>
    <row r="11" spans="1:52" ht="13.5">
      <c r="A11" s="64">
        <v>7</v>
      </c>
      <c r="B11" s="55" t="s">
        <v>202</v>
      </c>
      <c r="C11" s="70">
        <v>20559</v>
      </c>
      <c r="D11" s="55" t="s">
        <v>203</v>
      </c>
      <c r="E11" s="58" t="s">
        <v>29</v>
      </c>
      <c r="F11" s="58" t="s">
        <v>56</v>
      </c>
      <c r="G11" s="59">
        <v>16</v>
      </c>
      <c r="H11" s="59">
        <f t="shared" si="0"/>
        <v>96</v>
      </c>
      <c r="I11" s="59"/>
      <c r="J11" s="59">
        <f t="shared" si="1"/>
        <v>0</v>
      </c>
      <c r="K11" s="59">
        <v>21</v>
      </c>
      <c r="L11" s="59">
        <f t="shared" si="2"/>
        <v>46</v>
      </c>
      <c r="M11" s="59"/>
      <c r="N11" s="59">
        <f>IF(M11&gt;4,M11*2+4,M11*4)</f>
        <v>0</v>
      </c>
      <c r="O11" s="59">
        <v>5</v>
      </c>
      <c r="P11" s="59">
        <f t="shared" si="3"/>
        <v>10</v>
      </c>
      <c r="Q11" s="59">
        <v>7</v>
      </c>
      <c r="R11" s="59">
        <f t="shared" si="4"/>
        <v>21</v>
      </c>
      <c r="S11" s="59">
        <f t="shared" si="5"/>
        <v>173</v>
      </c>
      <c r="T11" s="59"/>
      <c r="U11" s="59">
        <f t="shared" si="6"/>
        <v>0</v>
      </c>
      <c r="V11" s="59"/>
      <c r="W11" s="59">
        <f t="shared" si="7"/>
        <v>0</v>
      </c>
      <c r="X11" s="59"/>
      <c r="Y11" s="59">
        <f t="shared" si="8"/>
        <v>0</v>
      </c>
      <c r="Z11" s="59"/>
      <c r="AA11" s="59">
        <f t="shared" si="9"/>
        <v>0</v>
      </c>
      <c r="AB11" s="59">
        <f t="shared" si="10"/>
        <v>0</v>
      </c>
      <c r="AC11" s="59" t="s">
        <v>68</v>
      </c>
      <c r="AD11" s="59"/>
      <c r="AE11" s="59"/>
      <c r="AF11" s="59">
        <v>1</v>
      </c>
      <c r="AG11" s="59">
        <f aca="true" t="shared" si="18" ref="AG11:AG19">AF11*12</f>
        <v>12</v>
      </c>
      <c r="AH11" s="59"/>
      <c r="AI11" s="59">
        <f aca="true" t="shared" si="19" ref="AI11:AI19">AH11*5</f>
        <v>0</v>
      </c>
      <c r="AJ11" s="59"/>
      <c r="AK11" s="59">
        <f t="shared" si="11"/>
        <v>0</v>
      </c>
      <c r="AL11" s="59"/>
      <c r="AM11" s="59">
        <f aca="true" t="shared" si="20" ref="AM11:AM19">AL11*1</f>
        <v>0</v>
      </c>
      <c r="AN11" s="59"/>
      <c r="AO11" s="59">
        <f t="shared" si="12"/>
        <v>0</v>
      </c>
      <c r="AP11" s="59"/>
      <c r="AQ11" s="59">
        <f aca="true" t="shared" si="21" ref="AQ11:AQ19">AP11*5</f>
        <v>0</v>
      </c>
      <c r="AR11" s="59"/>
      <c r="AS11" s="59">
        <f aca="true" t="shared" si="22" ref="AS11:AS33">AR11*1</f>
        <v>0</v>
      </c>
      <c r="AT11" s="59"/>
      <c r="AU11" s="59">
        <f t="shared" si="13"/>
        <v>0</v>
      </c>
      <c r="AV11" s="59"/>
      <c r="AW11" s="65">
        <f t="shared" si="14"/>
        <v>0</v>
      </c>
      <c r="AX11" s="65">
        <f t="shared" si="15"/>
        <v>0</v>
      </c>
      <c r="AY11" s="65">
        <f t="shared" si="16"/>
        <v>12</v>
      </c>
      <c r="AZ11" s="68">
        <f t="shared" si="17"/>
        <v>185</v>
      </c>
    </row>
    <row r="12" spans="1:52" ht="13.5">
      <c r="A12" s="64">
        <v>8</v>
      </c>
      <c r="B12" s="55" t="s">
        <v>135</v>
      </c>
      <c r="C12" s="70">
        <v>21410</v>
      </c>
      <c r="D12" s="55" t="s">
        <v>47</v>
      </c>
      <c r="E12" s="58" t="s">
        <v>29</v>
      </c>
      <c r="F12" s="58" t="s">
        <v>56</v>
      </c>
      <c r="G12" s="59">
        <v>14</v>
      </c>
      <c r="H12" s="59">
        <f t="shared" si="0"/>
        <v>84</v>
      </c>
      <c r="I12" s="59"/>
      <c r="J12" s="59">
        <f t="shared" si="1"/>
        <v>0</v>
      </c>
      <c r="K12" s="59">
        <v>26</v>
      </c>
      <c r="L12" s="59">
        <f t="shared" si="2"/>
        <v>56</v>
      </c>
      <c r="M12" s="59"/>
      <c r="N12" s="59">
        <f>IF(M12&gt;4,M12*2+4,M12*4)</f>
        <v>0</v>
      </c>
      <c r="O12" s="59">
        <v>5</v>
      </c>
      <c r="P12" s="59">
        <f t="shared" si="3"/>
        <v>10</v>
      </c>
      <c r="Q12" s="59">
        <v>5</v>
      </c>
      <c r="R12" s="59">
        <f t="shared" si="4"/>
        <v>15</v>
      </c>
      <c r="S12" s="59">
        <f t="shared" si="5"/>
        <v>165</v>
      </c>
      <c r="T12" s="59"/>
      <c r="U12" s="59">
        <f t="shared" si="6"/>
        <v>0</v>
      </c>
      <c r="V12" s="59"/>
      <c r="W12" s="59">
        <f t="shared" si="7"/>
        <v>0</v>
      </c>
      <c r="X12" s="59"/>
      <c r="Y12" s="59">
        <f t="shared" si="8"/>
        <v>0</v>
      </c>
      <c r="Z12" s="59"/>
      <c r="AA12" s="59">
        <f t="shared" si="9"/>
        <v>0</v>
      </c>
      <c r="AB12" s="59">
        <f t="shared" si="10"/>
        <v>0</v>
      </c>
      <c r="AC12" s="59"/>
      <c r="AD12" s="59"/>
      <c r="AE12" s="59"/>
      <c r="AF12" s="59">
        <v>1</v>
      </c>
      <c r="AG12" s="59">
        <f t="shared" si="18"/>
        <v>12</v>
      </c>
      <c r="AH12" s="59"/>
      <c r="AI12" s="59">
        <f t="shared" si="19"/>
        <v>0</v>
      </c>
      <c r="AJ12" s="59">
        <v>1</v>
      </c>
      <c r="AK12" s="59">
        <f t="shared" si="11"/>
        <v>3</v>
      </c>
      <c r="AL12" s="59"/>
      <c r="AM12" s="59">
        <f t="shared" si="20"/>
        <v>0</v>
      </c>
      <c r="AN12" s="59">
        <v>1</v>
      </c>
      <c r="AO12" s="59">
        <f t="shared" si="12"/>
        <v>5</v>
      </c>
      <c r="AP12" s="59"/>
      <c r="AQ12" s="59">
        <f t="shared" si="21"/>
        <v>0</v>
      </c>
      <c r="AR12" s="59"/>
      <c r="AS12" s="59">
        <f t="shared" si="22"/>
        <v>0</v>
      </c>
      <c r="AT12" s="59"/>
      <c r="AU12" s="59">
        <f t="shared" si="13"/>
        <v>0</v>
      </c>
      <c r="AV12" s="59"/>
      <c r="AW12" s="65">
        <f t="shared" si="14"/>
        <v>0</v>
      </c>
      <c r="AX12" s="65">
        <f t="shared" si="15"/>
        <v>8</v>
      </c>
      <c r="AY12" s="65">
        <f t="shared" si="16"/>
        <v>20</v>
      </c>
      <c r="AZ12" s="68">
        <f t="shared" si="17"/>
        <v>185</v>
      </c>
    </row>
    <row r="13" spans="1:52" ht="13.5">
      <c r="A13" s="64">
        <v>9</v>
      </c>
      <c r="B13" s="55" t="s">
        <v>136</v>
      </c>
      <c r="C13" s="70">
        <v>21700</v>
      </c>
      <c r="D13" s="55" t="s">
        <v>56</v>
      </c>
      <c r="E13" s="58" t="s">
        <v>29</v>
      </c>
      <c r="F13" s="58" t="s">
        <v>56</v>
      </c>
      <c r="G13" s="59">
        <v>16</v>
      </c>
      <c r="H13" s="59">
        <f t="shared" si="0"/>
        <v>96</v>
      </c>
      <c r="I13" s="59"/>
      <c r="J13" s="59">
        <f t="shared" si="1"/>
        <v>0</v>
      </c>
      <c r="K13" s="59">
        <v>14</v>
      </c>
      <c r="L13" s="59">
        <f t="shared" si="2"/>
        <v>32</v>
      </c>
      <c r="M13" s="59">
        <v>1</v>
      </c>
      <c r="N13" s="59">
        <f>IF(M13&gt;4,M13*2+4,M13*4)</f>
        <v>4</v>
      </c>
      <c r="O13" s="59">
        <v>5</v>
      </c>
      <c r="P13" s="59">
        <f t="shared" si="3"/>
        <v>10</v>
      </c>
      <c r="Q13" s="59">
        <v>7</v>
      </c>
      <c r="R13" s="59">
        <f t="shared" si="4"/>
        <v>21</v>
      </c>
      <c r="S13" s="59">
        <f t="shared" si="5"/>
        <v>163</v>
      </c>
      <c r="T13" s="59"/>
      <c r="U13" s="59">
        <f t="shared" si="6"/>
        <v>0</v>
      </c>
      <c r="V13" s="59"/>
      <c r="W13" s="59">
        <f t="shared" si="7"/>
        <v>0</v>
      </c>
      <c r="X13" s="59"/>
      <c r="Y13" s="59">
        <f t="shared" si="8"/>
        <v>0</v>
      </c>
      <c r="Z13" s="59"/>
      <c r="AA13" s="59">
        <f t="shared" si="9"/>
        <v>0</v>
      </c>
      <c r="AB13" s="59">
        <f t="shared" si="10"/>
        <v>0</v>
      </c>
      <c r="AC13" s="59"/>
      <c r="AD13" s="59"/>
      <c r="AE13" s="64"/>
      <c r="AF13" s="59">
        <v>1</v>
      </c>
      <c r="AG13" s="59">
        <f t="shared" si="18"/>
        <v>12</v>
      </c>
      <c r="AH13" s="59">
        <v>2</v>
      </c>
      <c r="AI13" s="59">
        <f t="shared" si="19"/>
        <v>10</v>
      </c>
      <c r="AJ13" s="59">
        <v>1</v>
      </c>
      <c r="AK13" s="59">
        <f t="shared" si="11"/>
        <v>3</v>
      </c>
      <c r="AL13" s="59">
        <v>2</v>
      </c>
      <c r="AM13" s="59">
        <f t="shared" si="20"/>
        <v>2</v>
      </c>
      <c r="AN13" s="59">
        <v>1</v>
      </c>
      <c r="AO13" s="59">
        <f t="shared" si="12"/>
        <v>5</v>
      </c>
      <c r="AP13" s="59"/>
      <c r="AQ13" s="59">
        <f t="shared" si="21"/>
        <v>0</v>
      </c>
      <c r="AR13" s="59"/>
      <c r="AS13" s="59">
        <f t="shared" si="22"/>
        <v>0</v>
      </c>
      <c r="AT13" s="59"/>
      <c r="AU13" s="59">
        <f t="shared" si="13"/>
        <v>0</v>
      </c>
      <c r="AV13" s="59"/>
      <c r="AW13" s="65">
        <f t="shared" si="14"/>
        <v>0</v>
      </c>
      <c r="AX13" s="65">
        <f t="shared" si="15"/>
        <v>10</v>
      </c>
      <c r="AY13" s="65">
        <f t="shared" si="16"/>
        <v>22</v>
      </c>
      <c r="AZ13" s="68">
        <f t="shared" si="17"/>
        <v>185</v>
      </c>
    </row>
    <row r="14" spans="1:52" ht="13.5">
      <c r="A14" s="64">
        <v>10</v>
      </c>
      <c r="B14" s="55" t="s">
        <v>103</v>
      </c>
      <c r="C14" s="70">
        <v>21809</v>
      </c>
      <c r="D14" s="55" t="s">
        <v>56</v>
      </c>
      <c r="E14" s="58" t="s">
        <v>29</v>
      </c>
      <c r="F14" s="58" t="s">
        <v>56</v>
      </c>
      <c r="G14" s="59">
        <v>16</v>
      </c>
      <c r="H14" s="59">
        <f t="shared" si="0"/>
        <v>96</v>
      </c>
      <c r="I14" s="59"/>
      <c r="J14" s="59">
        <f t="shared" si="1"/>
        <v>0</v>
      </c>
      <c r="K14" s="59">
        <v>21</v>
      </c>
      <c r="L14" s="59">
        <f t="shared" si="2"/>
        <v>46</v>
      </c>
      <c r="M14" s="59"/>
      <c r="N14" s="59">
        <f>IF(M19&gt;4,M19*2+4,M19*4)</f>
        <v>0</v>
      </c>
      <c r="O14" s="59">
        <v>5</v>
      </c>
      <c r="P14" s="59">
        <f t="shared" si="3"/>
        <v>10</v>
      </c>
      <c r="Q14" s="59">
        <v>7</v>
      </c>
      <c r="R14" s="59">
        <f t="shared" si="4"/>
        <v>21</v>
      </c>
      <c r="S14" s="59">
        <f t="shared" si="5"/>
        <v>173</v>
      </c>
      <c r="T14" s="59"/>
      <c r="U14" s="59">
        <f t="shared" si="6"/>
        <v>0</v>
      </c>
      <c r="V14" s="59"/>
      <c r="W14" s="59">
        <f t="shared" si="7"/>
        <v>0</v>
      </c>
      <c r="X14" s="59"/>
      <c r="Y14" s="59">
        <f t="shared" si="8"/>
        <v>0</v>
      </c>
      <c r="Z14" s="59"/>
      <c r="AA14" s="59">
        <f t="shared" si="9"/>
        <v>0</v>
      </c>
      <c r="AB14" s="59">
        <f t="shared" si="10"/>
        <v>0</v>
      </c>
      <c r="AC14" s="59"/>
      <c r="AD14" s="59"/>
      <c r="AE14" s="59"/>
      <c r="AF14" s="59">
        <v>1</v>
      </c>
      <c r="AG14" s="59">
        <f t="shared" si="18"/>
        <v>12</v>
      </c>
      <c r="AH14" s="59"/>
      <c r="AI14" s="59">
        <f t="shared" si="19"/>
        <v>0</v>
      </c>
      <c r="AJ14" s="59"/>
      <c r="AK14" s="59">
        <f t="shared" si="11"/>
        <v>0</v>
      </c>
      <c r="AL14" s="59"/>
      <c r="AM14" s="59">
        <f t="shared" si="20"/>
        <v>0</v>
      </c>
      <c r="AN14" s="59"/>
      <c r="AO14" s="59">
        <f t="shared" si="12"/>
        <v>0</v>
      </c>
      <c r="AP14" s="59"/>
      <c r="AQ14" s="59">
        <f t="shared" si="21"/>
        <v>0</v>
      </c>
      <c r="AR14" s="59"/>
      <c r="AS14" s="59">
        <f t="shared" si="22"/>
        <v>0</v>
      </c>
      <c r="AT14" s="59"/>
      <c r="AU14" s="59">
        <f t="shared" si="13"/>
        <v>0</v>
      </c>
      <c r="AV14" s="59"/>
      <c r="AW14" s="65">
        <f t="shared" si="14"/>
        <v>0</v>
      </c>
      <c r="AX14" s="65">
        <f t="shared" si="15"/>
        <v>0</v>
      </c>
      <c r="AY14" s="65">
        <f t="shared" si="16"/>
        <v>12</v>
      </c>
      <c r="AZ14" s="68">
        <f t="shared" si="17"/>
        <v>185</v>
      </c>
    </row>
    <row r="15" spans="1:52" ht="13.5">
      <c r="A15" s="64">
        <v>11</v>
      </c>
      <c r="B15" s="55" t="s">
        <v>105</v>
      </c>
      <c r="C15" s="70">
        <v>21153</v>
      </c>
      <c r="D15" s="55" t="s">
        <v>56</v>
      </c>
      <c r="E15" s="58" t="s">
        <v>29</v>
      </c>
      <c r="F15" s="58" t="s">
        <v>56</v>
      </c>
      <c r="G15" s="59">
        <v>16</v>
      </c>
      <c r="H15" s="59">
        <f t="shared" si="0"/>
        <v>96</v>
      </c>
      <c r="I15" s="59"/>
      <c r="J15" s="59">
        <f t="shared" si="1"/>
        <v>0</v>
      </c>
      <c r="K15" s="59">
        <v>20</v>
      </c>
      <c r="L15" s="59">
        <f t="shared" si="2"/>
        <v>44</v>
      </c>
      <c r="M15" s="59"/>
      <c r="N15" s="59">
        <f aca="true" t="shared" si="23" ref="N15:N33">IF(M15&gt;4,M15*2+4,M15*4)</f>
        <v>0</v>
      </c>
      <c r="O15" s="59">
        <v>5</v>
      </c>
      <c r="P15" s="59">
        <f t="shared" si="3"/>
        <v>10</v>
      </c>
      <c r="Q15" s="59">
        <v>7</v>
      </c>
      <c r="R15" s="59">
        <f t="shared" si="4"/>
        <v>21</v>
      </c>
      <c r="S15" s="59">
        <f t="shared" si="5"/>
        <v>171</v>
      </c>
      <c r="T15" s="59"/>
      <c r="U15" s="59">
        <f t="shared" si="6"/>
        <v>0</v>
      </c>
      <c r="V15" s="59"/>
      <c r="W15" s="59">
        <f t="shared" si="7"/>
        <v>0</v>
      </c>
      <c r="X15" s="59"/>
      <c r="Y15" s="59">
        <f t="shared" si="8"/>
        <v>0</v>
      </c>
      <c r="Z15" s="59"/>
      <c r="AA15" s="59">
        <f t="shared" si="9"/>
        <v>0</v>
      </c>
      <c r="AB15" s="59">
        <f t="shared" si="10"/>
        <v>0</v>
      </c>
      <c r="AC15" s="59"/>
      <c r="AD15" s="59"/>
      <c r="AE15" s="59"/>
      <c r="AF15" s="59">
        <v>1</v>
      </c>
      <c r="AG15" s="59">
        <f t="shared" si="18"/>
        <v>12</v>
      </c>
      <c r="AH15" s="59"/>
      <c r="AI15" s="59">
        <f t="shared" si="19"/>
        <v>0</v>
      </c>
      <c r="AJ15" s="59"/>
      <c r="AK15" s="59">
        <f t="shared" si="11"/>
        <v>0</v>
      </c>
      <c r="AL15" s="59"/>
      <c r="AM15" s="59">
        <f t="shared" si="20"/>
        <v>0</v>
      </c>
      <c r="AN15" s="59"/>
      <c r="AO15" s="59">
        <f t="shared" si="12"/>
        <v>0</v>
      </c>
      <c r="AP15" s="59"/>
      <c r="AQ15" s="59">
        <f t="shared" si="21"/>
        <v>0</v>
      </c>
      <c r="AR15" s="59"/>
      <c r="AS15" s="59">
        <f t="shared" si="22"/>
        <v>0</v>
      </c>
      <c r="AT15" s="59"/>
      <c r="AU15" s="59">
        <f t="shared" si="13"/>
        <v>0</v>
      </c>
      <c r="AV15" s="59"/>
      <c r="AW15" s="65">
        <f t="shared" si="14"/>
        <v>0</v>
      </c>
      <c r="AX15" s="65">
        <f t="shared" si="15"/>
        <v>0</v>
      </c>
      <c r="AY15" s="65">
        <f t="shared" si="16"/>
        <v>12</v>
      </c>
      <c r="AZ15" s="68">
        <f t="shared" si="17"/>
        <v>183</v>
      </c>
    </row>
    <row r="16" spans="1:52" ht="13.5">
      <c r="A16" s="64">
        <v>12</v>
      </c>
      <c r="B16" s="55" t="s">
        <v>109</v>
      </c>
      <c r="C16" s="70">
        <v>22375</v>
      </c>
      <c r="D16" s="55" t="s">
        <v>56</v>
      </c>
      <c r="E16" s="58" t="s">
        <v>29</v>
      </c>
      <c r="F16" s="58" t="s">
        <v>56</v>
      </c>
      <c r="G16" s="59">
        <v>16</v>
      </c>
      <c r="H16" s="59">
        <f t="shared" si="0"/>
        <v>96</v>
      </c>
      <c r="I16" s="59"/>
      <c r="J16" s="59">
        <f t="shared" si="1"/>
        <v>0</v>
      </c>
      <c r="K16" s="59">
        <v>19</v>
      </c>
      <c r="L16" s="59">
        <f t="shared" si="2"/>
        <v>42</v>
      </c>
      <c r="M16" s="59"/>
      <c r="N16" s="59">
        <f t="shared" si="23"/>
        <v>0</v>
      </c>
      <c r="O16" s="59">
        <v>5</v>
      </c>
      <c r="P16" s="59">
        <f t="shared" si="3"/>
        <v>10</v>
      </c>
      <c r="Q16" s="59">
        <v>7</v>
      </c>
      <c r="R16" s="59">
        <f t="shared" si="4"/>
        <v>21</v>
      </c>
      <c r="S16" s="59">
        <f t="shared" si="5"/>
        <v>169</v>
      </c>
      <c r="T16" s="59"/>
      <c r="U16" s="59">
        <f t="shared" si="6"/>
        <v>0</v>
      </c>
      <c r="V16" s="59"/>
      <c r="W16" s="59">
        <f t="shared" si="7"/>
        <v>0</v>
      </c>
      <c r="X16" s="59"/>
      <c r="Y16" s="59">
        <f t="shared" si="8"/>
        <v>0</v>
      </c>
      <c r="Z16" s="59"/>
      <c r="AA16" s="59">
        <f t="shared" si="9"/>
        <v>0</v>
      </c>
      <c r="AB16" s="59">
        <f t="shared" si="10"/>
        <v>0</v>
      </c>
      <c r="AC16" s="59"/>
      <c r="AD16" s="59"/>
      <c r="AE16" s="59"/>
      <c r="AF16" s="59">
        <v>1</v>
      </c>
      <c r="AG16" s="59">
        <f t="shared" si="18"/>
        <v>12</v>
      </c>
      <c r="AH16" s="59"/>
      <c r="AI16" s="59">
        <f t="shared" si="19"/>
        <v>0</v>
      </c>
      <c r="AJ16" s="59"/>
      <c r="AK16" s="59">
        <f t="shared" si="11"/>
        <v>0</v>
      </c>
      <c r="AL16" s="59">
        <v>2</v>
      </c>
      <c r="AM16" s="59">
        <f t="shared" si="20"/>
        <v>2</v>
      </c>
      <c r="AN16" s="59"/>
      <c r="AO16" s="59">
        <f t="shared" si="12"/>
        <v>0</v>
      </c>
      <c r="AP16" s="59"/>
      <c r="AQ16" s="59">
        <f t="shared" si="21"/>
        <v>0</v>
      </c>
      <c r="AR16" s="59"/>
      <c r="AS16" s="59">
        <f t="shared" si="22"/>
        <v>0</v>
      </c>
      <c r="AT16" s="59"/>
      <c r="AU16" s="59">
        <f t="shared" si="13"/>
        <v>0</v>
      </c>
      <c r="AV16" s="59"/>
      <c r="AW16" s="65">
        <f t="shared" si="14"/>
        <v>0</v>
      </c>
      <c r="AX16" s="65">
        <f t="shared" si="15"/>
        <v>2</v>
      </c>
      <c r="AY16" s="65">
        <f t="shared" si="16"/>
        <v>14</v>
      </c>
      <c r="AZ16" s="68">
        <f t="shared" si="17"/>
        <v>183</v>
      </c>
    </row>
    <row r="17" spans="1:52" ht="13.5">
      <c r="A17" s="64">
        <v>13</v>
      </c>
      <c r="B17" s="55" t="s">
        <v>106</v>
      </c>
      <c r="C17" s="70">
        <v>21995</v>
      </c>
      <c r="D17" s="55" t="s">
        <v>56</v>
      </c>
      <c r="E17" s="58" t="s">
        <v>29</v>
      </c>
      <c r="F17" s="58" t="s">
        <v>56</v>
      </c>
      <c r="G17" s="59">
        <v>14</v>
      </c>
      <c r="H17" s="59">
        <f t="shared" si="0"/>
        <v>84</v>
      </c>
      <c r="I17" s="59"/>
      <c r="J17" s="59">
        <f t="shared" si="1"/>
        <v>0</v>
      </c>
      <c r="K17" s="59">
        <v>20</v>
      </c>
      <c r="L17" s="59">
        <f t="shared" si="2"/>
        <v>44</v>
      </c>
      <c r="M17" s="59"/>
      <c r="N17" s="59">
        <f t="shared" si="23"/>
        <v>0</v>
      </c>
      <c r="O17" s="59">
        <v>5</v>
      </c>
      <c r="P17" s="59">
        <f t="shared" si="3"/>
        <v>10</v>
      </c>
      <c r="Q17" s="59">
        <v>7</v>
      </c>
      <c r="R17" s="59">
        <f t="shared" si="4"/>
        <v>21</v>
      </c>
      <c r="S17" s="59">
        <f t="shared" si="5"/>
        <v>159</v>
      </c>
      <c r="T17" s="59"/>
      <c r="U17" s="59">
        <f t="shared" si="6"/>
        <v>0</v>
      </c>
      <c r="V17" s="59"/>
      <c r="W17" s="59">
        <f t="shared" si="7"/>
        <v>0</v>
      </c>
      <c r="X17" s="59"/>
      <c r="Y17" s="59">
        <f t="shared" si="8"/>
        <v>0</v>
      </c>
      <c r="Z17" s="59"/>
      <c r="AA17" s="59">
        <f t="shared" si="9"/>
        <v>0</v>
      </c>
      <c r="AB17" s="59">
        <f t="shared" si="10"/>
        <v>0</v>
      </c>
      <c r="AC17" s="59"/>
      <c r="AD17" s="59"/>
      <c r="AE17" s="59"/>
      <c r="AF17" s="59">
        <v>1</v>
      </c>
      <c r="AG17" s="59">
        <f t="shared" si="18"/>
        <v>12</v>
      </c>
      <c r="AH17" s="59"/>
      <c r="AI17" s="59">
        <f t="shared" si="19"/>
        <v>0</v>
      </c>
      <c r="AJ17" s="59"/>
      <c r="AK17" s="59">
        <f t="shared" si="11"/>
        <v>0</v>
      </c>
      <c r="AL17" s="59"/>
      <c r="AM17" s="59">
        <f t="shared" si="20"/>
        <v>0</v>
      </c>
      <c r="AN17" s="59">
        <v>2</v>
      </c>
      <c r="AO17" s="59">
        <f t="shared" si="12"/>
        <v>10</v>
      </c>
      <c r="AP17" s="59"/>
      <c r="AQ17" s="59">
        <f t="shared" si="21"/>
        <v>0</v>
      </c>
      <c r="AR17" s="59"/>
      <c r="AS17" s="59">
        <f t="shared" si="22"/>
        <v>0</v>
      </c>
      <c r="AT17" s="59"/>
      <c r="AU17" s="59">
        <f t="shared" si="13"/>
        <v>0</v>
      </c>
      <c r="AV17" s="59"/>
      <c r="AW17" s="65">
        <f t="shared" si="14"/>
        <v>0</v>
      </c>
      <c r="AX17" s="65">
        <f t="shared" si="15"/>
        <v>10</v>
      </c>
      <c r="AY17" s="65">
        <f t="shared" si="16"/>
        <v>22</v>
      </c>
      <c r="AZ17" s="68">
        <f t="shared" si="17"/>
        <v>181</v>
      </c>
    </row>
    <row r="18" spans="1:52" ht="13.5">
      <c r="A18" s="64">
        <v>14</v>
      </c>
      <c r="B18" s="55" t="s">
        <v>101</v>
      </c>
      <c r="C18" s="70">
        <v>22159</v>
      </c>
      <c r="D18" s="55" t="s">
        <v>56</v>
      </c>
      <c r="E18" s="58" t="s">
        <v>29</v>
      </c>
      <c r="F18" s="58" t="s">
        <v>56</v>
      </c>
      <c r="G18" s="59">
        <v>16</v>
      </c>
      <c r="H18" s="59">
        <f t="shared" si="0"/>
        <v>96</v>
      </c>
      <c r="I18" s="59"/>
      <c r="J18" s="59">
        <f t="shared" si="1"/>
        <v>0</v>
      </c>
      <c r="K18" s="59">
        <v>21</v>
      </c>
      <c r="L18" s="59">
        <f t="shared" si="2"/>
        <v>46</v>
      </c>
      <c r="M18" s="59"/>
      <c r="N18" s="59">
        <f t="shared" si="23"/>
        <v>0</v>
      </c>
      <c r="O18" s="59">
        <v>3</v>
      </c>
      <c r="P18" s="59">
        <f t="shared" si="3"/>
        <v>6</v>
      </c>
      <c r="Q18" s="59">
        <v>7</v>
      </c>
      <c r="R18" s="59">
        <f t="shared" si="4"/>
        <v>21</v>
      </c>
      <c r="S18" s="59">
        <f t="shared" si="5"/>
        <v>169</v>
      </c>
      <c r="T18" s="59"/>
      <c r="U18" s="59">
        <f t="shared" si="6"/>
        <v>0</v>
      </c>
      <c r="V18" s="59"/>
      <c r="W18" s="59">
        <f t="shared" si="7"/>
        <v>0</v>
      </c>
      <c r="X18" s="59"/>
      <c r="Y18" s="59">
        <f t="shared" si="8"/>
        <v>0</v>
      </c>
      <c r="Z18" s="59"/>
      <c r="AA18" s="59">
        <f t="shared" si="9"/>
        <v>0</v>
      </c>
      <c r="AB18" s="59">
        <f t="shared" si="10"/>
        <v>0</v>
      </c>
      <c r="AC18" s="59"/>
      <c r="AD18" s="59"/>
      <c r="AE18" s="59" t="s">
        <v>68</v>
      </c>
      <c r="AF18" s="59">
        <v>1</v>
      </c>
      <c r="AG18" s="59">
        <f t="shared" si="18"/>
        <v>12</v>
      </c>
      <c r="AH18" s="59"/>
      <c r="AI18" s="59">
        <f t="shared" si="19"/>
        <v>0</v>
      </c>
      <c r="AJ18" s="59"/>
      <c r="AK18" s="59">
        <f t="shared" si="11"/>
        <v>0</v>
      </c>
      <c r="AL18" s="59"/>
      <c r="AM18" s="59">
        <f t="shared" si="20"/>
        <v>0</v>
      </c>
      <c r="AN18" s="59"/>
      <c r="AO18" s="59">
        <f t="shared" si="12"/>
        <v>0</v>
      </c>
      <c r="AP18" s="59"/>
      <c r="AQ18" s="59">
        <f t="shared" si="21"/>
        <v>0</v>
      </c>
      <c r="AR18" s="59"/>
      <c r="AS18" s="59">
        <f t="shared" si="22"/>
        <v>0</v>
      </c>
      <c r="AT18" s="59"/>
      <c r="AU18" s="59">
        <f t="shared" si="13"/>
        <v>0</v>
      </c>
      <c r="AV18" s="59"/>
      <c r="AW18" s="65">
        <f t="shared" si="14"/>
        <v>0</v>
      </c>
      <c r="AX18" s="65">
        <f t="shared" si="15"/>
        <v>0</v>
      </c>
      <c r="AY18" s="65">
        <f t="shared" si="16"/>
        <v>12</v>
      </c>
      <c r="AZ18" s="68">
        <f t="shared" si="17"/>
        <v>181</v>
      </c>
    </row>
    <row r="19" spans="1:52" ht="13.5">
      <c r="A19" s="64">
        <v>15</v>
      </c>
      <c r="B19" s="55" t="s">
        <v>228</v>
      </c>
      <c r="C19" s="70">
        <v>22289</v>
      </c>
      <c r="D19" s="55" t="s">
        <v>56</v>
      </c>
      <c r="E19" s="58" t="s">
        <v>29</v>
      </c>
      <c r="F19" s="58" t="s">
        <v>56</v>
      </c>
      <c r="G19" s="59">
        <v>16</v>
      </c>
      <c r="H19" s="59">
        <f t="shared" si="0"/>
        <v>96</v>
      </c>
      <c r="I19" s="59"/>
      <c r="J19" s="59">
        <f t="shared" si="1"/>
        <v>0</v>
      </c>
      <c r="K19" s="59">
        <v>18</v>
      </c>
      <c r="L19" s="59">
        <f t="shared" si="2"/>
        <v>40</v>
      </c>
      <c r="M19" s="59"/>
      <c r="N19" s="59">
        <f t="shared" si="23"/>
        <v>0</v>
      </c>
      <c r="O19" s="59">
        <v>5</v>
      </c>
      <c r="P19" s="59">
        <f t="shared" si="3"/>
        <v>10</v>
      </c>
      <c r="Q19" s="59">
        <v>7</v>
      </c>
      <c r="R19" s="59">
        <f t="shared" si="4"/>
        <v>21</v>
      </c>
      <c r="S19" s="59">
        <f t="shared" si="5"/>
        <v>167</v>
      </c>
      <c r="T19" s="59"/>
      <c r="U19" s="59">
        <f t="shared" si="6"/>
        <v>0</v>
      </c>
      <c r="V19" s="59"/>
      <c r="W19" s="59">
        <f t="shared" si="7"/>
        <v>0</v>
      </c>
      <c r="X19" s="59"/>
      <c r="Y19" s="59">
        <f t="shared" si="8"/>
        <v>0</v>
      </c>
      <c r="Z19" s="59"/>
      <c r="AA19" s="59">
        <f t="shared" si="9"/>
        <v>0</v>
      </c>
      <c r="AB19" s="59">
        <f t="shared" si="10"/>
        <v>0</v>
      </c>
      <c r="AC19" s="59"/>
      <c r="AD19" s="59"/>
      <c r="AE19" s="59"/>
      <c r="AF19" s="59">
        <v>1</v>
      </c>
      <c r="AG19" s="59">
        <f t="shared" si="18"/>
        <v>12</v>
      </c>
      <c r="AH19" s="59"/>
      <c r="AI19" s="59">
        <f t="shared" si="19"/>
        <v>0</v>
      </c>
      <c r="AJ19" s="59"/>
      <c r="AK19" s="59">
        <f t="shared" si="11"/>
        <v>0</v>
      </c>
      <c r="AL19" s="59">
        <v>2</v>
      </c>
      <c r="AM19" s="59">
        <f t="shared" si="20"/>
        <v>2</v>
      </c>
      <c r="AN19" s="59"/>
      <c r="AO19" s="59">
        <f t="shared" si="12"/>
        <v>0</v>
      </c>
      <c r="AP19" s="59"/>
      <c r="AQ19" s="59">
        <f t="shared" si="21"/>
        <v>0</v>
      </c>
      <c r="AR19" s="59"/>
      <c r="AS19" s="59">
        <f t="shared" si="22"/>
        <v>0</v>
      </c>
      <c r="AT19" s="59"/>
      <c r="AU19" s="59">
        <f t="shared" si="13"/>
        <v>0</v>
      </c>
      <c r="AV19" s="59"/>
      <c r="AW19" s="65">
        <f t="shared" si="14"/>
        <v>0</v>
      </c>
      <c r="AX19" s="65">
        <f t="shared" si="15"/>
        <v>2</v>
      </c>
      <c r="AY19" s="65">
        <f t="shared" si="16"/>
        <v>14</v>
      </c>
      <c r="AZ19" s="68">
        <f t="shared" si="17"/>
        <v>181</v>
      </c>
    </row>
    <row r="20" spans="1:52" ht="13.5">
      <c r="A20" s="64">
        <v>16</v>
      </c>
      <c r="B20" s="55" t="s">
        <v>110</v>
      </c>
      <c r="C20" s="70">
        <v>24980</v>
      </c>
      <c r="D20" s="55" t="s">
        <v>56</v>
      </c>
      <c r="E20" s="58" t="s">
        <v>29</v>
      </c>
      <c r="F20" s="58" t="s">
        <v>56</v>
      </c>
      <c r="G20" s="59">
        <v>16</v>
      </c>
      <c r="H20" s="59">
        <f t="shared" si="0"/>
        <v>96</v>
      </c>
      <c r="I20" s="59"/>
      <c r="J20" s="59">
        <f t="shared" si="1"/>
        <v>0</v>
      </c>
      <c r="K20" s="59">
        <v>13</v>
      </c>
      <c r="L20" s="59">
        <f t="shared" si="2"/>
        <v>30</v>
      </c>
      <c r="M20" s="59"/>
      <c r="N20" s="59">
        <f t="shared" si="23"/>
        <v>0</v>
      </c>
      <c r="O20" s="59">
        <v>5</v>
      </c>
      <c r="P20" s="59">
        <f t="shared" si="3"/>
        <v>10</v>
      </c>
      <c r="Q20" s="59">
        <v>7</v>
      </c>
      <c r="R20" s="59">
        <f t="shared" si="4"/>
        <v>21</v>
      </c>
      <c r="S20" s="59">
        <f t="shared" si="5"/>
        <v>157</v>
      </c>
      <c r="T20" s="59"/>
      <c r="U20" s="59">
        <f t="shared" si="6"/>
        <v>0</v>
      </c>
      <c r="V20" s="59"/>
      <c r="W20" s="59">
        <f t="shared" si="7"/>
        <v>0</v>
      </c>
      <c r="X20" s="59">
        <v>2</v>
      </c>
      <c r="Y20" s="59">
        <f t="shared" si="8"/>
        <v>6</v>
      </c>
      <c r="Z20" s="59"/>
      <c r="AA20" s="59">
        <f t="shared" si="9"/>
        <v>0</v>
      </c>
      <c r="AB20" s="59">
        <f t="shared" si="10"/>
        <v>6</v>
      </c>
      <c r="AC20" s="59"/>
      <c r="AD20" s="59"/>
      <c r="AE20" s="59"/>
      <c r="AF20" s="59">
        <v>1</v>
      </c>
      <c r="AG20" s="59">
        <f aca="true" t="shared" si="24" ref="AG20:AG33">AF20*12</f>
        <v>12</v>
      </c>
      <c r="AH20" s="59"/>
      <c r="AI20" s="59">
        <f aca="true" t="shared" si="25" ref="AI20:AI33">AH20*5</f>
        <v>0</v>
      </c>
      <c r="AJ20" s="59">
        <v>1</v>
      </c>
      <c r="AK20" s="59">
        <f t="shared" si="11"/>
        <v>3</v>
      </c>
      <c r="AL20" s="59"/>
      <c r="AM20" s="59">
        <f aca="true" t="shared" si="26" ref="AM20:AM33">AL20*1</f>
        <v>0</v>
      </c>
      <c r="AN20" s="59"/>
      <c r="AO20" s="59">
        <f t="shared" si="12"/>
        <v>0</v>
      </c>
      <c r="AP20" s="59"/>
      <c r="AQ20" s="59">
        <f aca="true" t="shared" si="27" ref="AQ20:AQ33">AP20*5</f>
        <v>0</v>
      </c>
      <c r="AR20" s="59"/>
      <c r="AS20" s="59">
        <f t="shared" si="22"/>
        <v>0</v>
      </c>
      <c r="AT20" s="59"/>
      <c r="AU20" s="59">
        <f t="shared" si="13"/>
        <v>0</v>
      </c>
      <c r="AV20" s="59"/>
      <c r="AW20" s="65">
        <f t="shared" si="14"/>
        <v>0</v>
      </c>
      <c r="AX20" s="65">
        <f t="shared" si="15"/>
        <v>3</v>
      </c>
      <c r="AY20" s="65">
        <f t="shared" si="16"/>
        <v>15</v>
      </c>
      <c r="AZ20" s="68">
        <f t="shared" si="17"/>
        <v>178</v>
      </c>
    </row>
    <row r="21" spans="1:52" ht="13.5">
      <c r="A21" s="64">
        <v>17</v>
      </c>
      <c r="B21" s="55" t="s">
        <v>219</v>
      </c>
      <c r="C21" s="70">
        <v>21209</v>
      </c>
      <c r="D21" s="55" t="s">
        <v>134</v>
      </c>
      <c r="E21" s="58" t="s">
        <v>29</v>
      </c>
      <c r="F21" s="58" t="s">
        <v>56</v>
      </c>
      <c r="G21" s="59">
        <v>14</v>
      </c>
      <c r="H21" s="59">
        <f t="shared" si="0"/>
        <v>84</v>
      </c>
      <c r="I21" s="59"/>
      <c r="J21" s="59">
        <f t="shared" si="1"/>
        <v>0</v>
      </c>
      <c r="K21" s="59">
        <v>22</v>
      </c>
      <c r="L21" s="59">
        <f t="shared" si="2"/>
        <v>48</v>
      </c>
      <c r="M21" s="59"/>
      <c r="N21" s="59">
        <f t="shared" si="23"/>
        <v>0</v>
      </c>
      <c r="O21" s="59">
        <v>5</v>
      </c>
      <c r="P21" s="59">
        <f t="shared" si="3"/>
        <v>10</v>
      </c>
      <c r="Q21" s="59">
        <v>7</v>
      </c>
      <c r="R21" s="59">
        <f t="shared" si="4"/>
        <v>21</v>
      </c>
      <c r="S21" s="59">
        <f t="shared" si="5"/>
        <v>163</v>
      </c>
      <c r="T21" s="59"/>
      <c r="U21" s="59">
        <f t="shared" si="6"/>
        <v>0</v>
      </c>
      <c r="V21" s="59"/>
      <c r="W21" s="59">
        <f t="shared" si="7"/>
        <v>0</v>
      </c>
      <c r="X21" s="59"/>
      <c r="Y21" s="59">
        <f t="shared" si="8"/>
        <v>0</v>
      </c>
      <c r="Z21" s="59"/>
      <c r="AA21" s="59">
        <f t="shared" si="9"/>
        <v>0</v>
      </c>
      <c r="AB21" s="59"/>
      <c r="AC21" s="59"/>
      <c r="AD21" s="59"/>
      <c r="AE21" s="59"/>
      <c r="AF21" s="59">
        <v>1</v>
      </c>
      <c r="AG21" s="59">
        <f t="shared" si="24"/>
        <v>12</v>
      </c>
      <c r="AH21" s="59"/>
      <c r="AI21" s="59">
        <f t="shared" si="25"/>
        <v>0</v>
      </c>
      <c r="AJ21" s="59"/>
      <c r="AK21" s="59">
        <f t="shared" si="11"/>
        <v>0</v>
      </c>
      <c r="AL21" s="59"/>
      <c r="AM21" s="59">
        <f t="shared" si="26"/>
        <v>0</v>
      </c>
      <c r="AN21" s="59"/>
      <c r="AO21" s="59">
        <f t="shared" si="12"/>
        <v>0</v>
      </c>
      <c r="AP21" s="59"/>
      <c r="AQ21" s="59">
        <f t="shared" si="27"/>
        <v>0</v>
      </c>
      <c r="AR21" s="59"/>
      <c r="AS21" s="59">
        <f t="shared" si="22"/>
        <v>0</v>
      </c>
      <c r="AT21" s="59"/>
      <c r="AU21" s="59">
        <f t="shared" si="13"/>
        <v>0</v>
      </c>
      <c r="AV21" s="59"/>
      <c r="AW21" s="65">
        <f t="shared" si="14"/>
        <v>0</v>
      </c>
      <c r="AX21" s="65">
        <f t="shared" si="15"/>
        <v>0</v>
      </c>
      <c r="AY21" s="65">
        <f t="shared" si="16"/>
        <v>12</v>
      </c>
      <c r="AZ21" s="68">
        <f t="shared" si="17"/>
        <v>175</v>
      </c>
    </row>
    <row r="22" spans="1:52" ht="13.5">
      <c r="A22" s="64">
        <v>18</v>
      </c>
      <c r="B22" s="55" t="s">
        <v>104</v>
      </c>
      <c r="C22" s="70">
        <v>22554</v>
      </c>
      <c r="D22" s="55" t="s">
        <v>56</v>
      </c>
      <c r="E22" s="58" t="s">
        <v>29</v>
      </c>
      <c r="F22" s="58" t="s">
        <v>56</v>
      </c>
      <c r="G22" s="59">
        <v>16</v>
      </c>
      <c r="H22" s="59">
        <f t="shared" si="0"/>
        <v>96</v>
      </c>
      <c r="I22" s="59"/>
      <c r="J22" s="59">
        <f t="shared" si="1"/>
        <v>0</v>
      </c>
      <c r="K22" s="59">
        <v>19</v>
      </c>
      <c r="L22" s="59">
        <f t="shared" si="2"/>
        <v>42</v>
      </c>
      <c r="M22" s="59"/>
      <c r="N22" s="59">
        <f t="shared" si="23"/>
        <v>0</v>
      </c>
      <c r="O22" s="59">
        <v>5</v>
      </c>
      <c r="P22" s="59">
        <f t="shared" si="3"/>
        <v>10</v>
      </c>
      <c r="Q22" s="59">
        <v>5</v>
      </c>
      <c r="R22" s="59">
        <f t="shared" si="4"/>
        <v>15</v>
      </c>
      <c r="S22" s="59">
        <f t="shared" si="5"/>
        <v>163</v>
      </c>
      <c r="T22" s="59"/>
      <c r="U22" s="59">
        <f t="shared" si="6"/>
        <v>0</v>
      </c>
      <c r="V22" s="59"/>
      <c r="W22" s="59">
        <f t="shared" si="7"/>
        <v>0</v>
      </c>
      <c r="X22" s="59"/>
      <c r="Y22" s="59">
        <f t="shared" si="8"/>
        <v>0</v>
      </c>
      <c r="Z22" s="59"/>
      <c r="AA22" s="59">
        <f t="shared" si="9"/>
        <v>0</v>
      </c>
      <c r="AB22" s="59">
        <f aca="true" t="shared" si="28" ref="AB22:AB33">U22+W22+Y22+AA22</f>
        <v>0</v>
      </c>
      <c r="AC22" s="59"/>
      <c r="AD22" s="59"/>
      <c r="AE22" s="59"/>
      <c r="AF22" s="59">
        <v>1</v>
      </c>
      <c r="AG22" s="59">
        <f t="shared" si="24"/>
        <v>12</v>
      </c>
      <c r="AH22" s="59"/>
      <c r="AI22" s="59">
        <f t="shared" si="25"/>
        <v>0</v>
      </c>
      <c r="AJ22" s="59"/>
      <c r="AK22" s="59">
        <f t="shared" si="11"/>
        <v>0</v>
      </c>
      <c r="AL22" s="59"/>
      <c r="AM22" s="59">
        <f t="shared" si="26"/>
        <v>0</v>
      </c>
      <c r="AN22" s="59"/>
      <c r="AO22" s="59">
        <f t="shared" si="12"/>
        <v>0</v>
      </c>
      <c r="AP22" s="59"/>
      <c r="AQ22" s="59">
        <f t="shared" si="27"/>
        <v>0</v>
      </c>
      <c r="AR22" s="59"/>
      <c r="AS22" s="59">
        <f t="shared" si="22"/>
        <v>0</v>
      </c>
      <c r="AT22" s="59"/>
      <c r="AU22" s="59">
        <f t="shared" si="13"/>
        <v>0</v>
      </c>
      <c r="AV22" s="59"/>
      <c r="AW22" s="65">
        <f t="shared" si="14"/>
        <v>0</v>
      </c>
      <c r="AX22" s="65">
        <f t="shared" si="15"/>
        <v>0</v>
      </c>
      <c r="AY22" s="65">
        <f t="shared" si="16"/>
        <v>12</v>
      </c>
      <c r="AZ22" s="68">
        <f t="shared" si="17"/>
        <v>175</v>
      </c>
    </row>
    <row r="23" spans="1:52" ht="13.5">
      <c r="A23" s="64">
        <v>19</v>
      </c>
      <c r="B23" s="55" t="s">
        <v>148</v>
      </c>
      <c r="C23" s="70">
        <v>22014</v>
      </c>
      <c r="D23" s="55" t="s">
        <v>56</v>
      </c>
      <c r="E23" s="58" t="s">
        <v>29</v>
      </c>
      <c r="F23" s="58" t="s">
        <v>56</v>
      </c>
      <c r="G23" s="59">
        <v>14</v>
      </c>
      <c r="H23" s="59">
        <f t="shared" si="0"/>
        <v>84</v>
      </c>
      <c r="I23" s="59"/>
      <c r="J23" s="59">
        <f t="shared" si="1"/>
        <v>0</v>
      </c>
      <c r="K23" s="59">
        <v>18</v>
      </c>
      <c r="L23" s="59">
        <f t="shared" si="2"/>
        <v>40</v>
      </c>
      <c r="M23" s="59"/>
      <c r="N23" s="59">
        <f t="shared" si="23"/>
        <v>0</v>
      </c>
      <c r="O23" s="59">
        <v>4</v>
      </c>
      <c r="P23" s="59">
        <f t="shared" si="3"/>
        <v>8</v>
      </c>
      <c r="Q23" s="59">
        <v>7</v>
      </c>
      <c r="R23" s="59">
        <f t="shared" si="4"/>
        <v>21</v>
      </c>
      <c r="S23" s="59">
        <f t="shared" si="5"/>
        <v>153</v>
      </c>
      <c r="T23" s="59"/>
      <c r="U23" s="59">
        <f t="shared" si="6"/>
        <v>0</v>
      </c>
      <c r="V23" s="59"/>
      <c r="W23" s="59">
        <f t="shared" si="7"/>
        <v>0</v>
      </c>
      <c r="X23" s="59"/>
      <c r="Y23" s="59">
        <f t="shared" si="8"/>
        <v>0</v>
      </c>
      <c r="Z23" s="59"/>
      <c r="AA23" s="59">
        <f t="shared" si="9"/>
        <v>0</v>
      </c>
      <c r="AB23" s="59">
        <f t="shared" si="28"/>
        <v>0</v>
      </c>
      <c r="AC23" s="59"/>
      <c r="AD23" s="59"/>
      <c r="AE23" s="59"/>
      <c r="AF23" s="59">
        <v>1</v>
      </c>
      <c r="AG23" s="59">
        <f t="shared" si="24"/>
        <v>12</v>
      </c>
      <c r="AH23" s="59"/>
      <c r="AI23" s="59">
        <f t="shared" si="25"/>
        <v>0</v>
      </c>
      <c r="AJ23" s="59"/>
      <c r="AK23" s="59">
        <f t="shared" si="11"/>
        <v>0</v>
      </c>
      <c r="AL23" s="59"/>
      <c r="AM23" s="59">
        <f t="shared" si="26"/>
        <v>0</v>
      </c>
      <c r="AN23" s="59"/>
      <c r="AO23" s="59">
        <f t="shared" si="12"/>
        <v>0</v>
      </c>
      <c r="AP23" s="59"/>
      <c r="AQ23" s="59">
        <f t="shared" si="27"/>
        <v>0</v>
      </c>
      <c r="AR23" s="59"/>
      <c r="AS23" s="59">
        <f t="shared" si="22"/>
        <v>0</v>
      </c>
      <c r="AT23" s="59"/>
      <c r="AU23" s="59">
        <f t="shared" si="13"/>
        <v>0</v>
      </c>
      <c r="AV23" s="59"/>
      <c r="AW23" s="65">
        <f t="shared" si="14"/>
        <v>0</v>
      </c>
      <c r="AX23" s="65">
        <f t="shared" si="15"/>
        <v>0</v>
      </c>
      <c r="AY23" s="65">
        <f t="shared" si="16"/>
        <v>12</v>
      </c>
      <c r="AZ23" s="68">
        <f t="shared" si="17"/>
        <v>165</v>
      </c>
    </row>
    <row r="24" spans="1:52" ht="13.5">
      <c r="A24" s="64">
        <v>20</v>
      </c>
      <c r="B24" s="55" t="s">
        <v>112</v>
      </c>
      <c r="C24" s="70">
        <v>24962</v>
      </c>
      <c r="D24" s="55" t="s">
        <v>56</v>
      </c>
      <c r="E24" s="58" t="s">
        <v>29</v>
      </c>
      <c r="F24" s="58" t="s">
        <v>56</v>
      </c>
      <c r="G24" s="59">
        <v>13</v>
      </c>
      <c r="H24" s="59">
        <f t="shared" si="0"/>
        <v>78</v>
      </c>
      <c r="I24" s="59"/>
      <c r="J24" s="59">
        <f t="shared" si="1"/>
        <v>0</v>
      </c>
      <c r="K24" s="59">
        <v>15</v>
      </c>
      <c r="L24" s="59">
        <f t="shared" si="2"/>
        <v>34</v>
      </c>
      <c r="M24" s="59"/>
      <c r="N24" s="59">
        <f t="shared" si="23"/>
        <v>0</v>
      </c>
      <c r="O24" s="59">
        <v>5</v>
      </c>
      <c r="P24" s="59">
        <f t="shared" si="3"/>
        <v>10</v>
      </c>
      <c r="Q24" s="59">
        <v>6</v>
      </c>
      <c r="R24" s="59">
        <f t="shared" si="4"/>
        <v>18</v>
      </c>
      <c r="S24" s="59">
        <f t="shared" si="5"/>
        <v>140</v>
      </c>
      <c r="T24" s="59"/>
      <c r="U24" s="59">
        <f t="shared" si="6"/>
        <v>0</v>
      </c>
      <c r="V24" s="59"/>
      <c r="W24" s="59">
        <f t="shared" si="7"/>
        <v>0</v>
      </c>
      <c r="X24" s="59">
        <v>1</v>
      </c>
      <c r="Y24" s="59">
        <f t="shared" si="8"/>
        <v>3</v>
      </c>
      <c r="Z24" s="59"/>
      <c r="AA24" s="59">
        <f t="shared" si="9"/>
        <v>0</v>
      </c>
      <c r="AB24" s="59">
        <f t="shared" si="28"/>
        <v>3</v>
      </c>
      <c r="AC24" s="59"/>
      <c r="AD24" s="59"/>
      <c r="AE24" s="59"/>
      <c r="AF24" s="59">
        <v>1</v>
      </c>
      <c r="AG24" s="59">
        <f t="shared" si="24"/>
        <v>12</v>
      </c>
      <c r="AH24" s="59"/>
      <c r="AI24" s="59">
        <f t="shared" si="25"/>
        <v>0</v>
      </c>
      <c r="AJ24" s="59">
        <v>1</v>
      </c>
      <c r="AK24" s="59">
        <f t="shared" si="11"/>
        <v>3</v>
      </c>
      <c r="AL24" s="59"/>
      <c r="AM24" s="59">
        <f t="shared" si="26"/>
        <v>0</v>
      </c>
      <c r="AN24" s="59"/>
      <c r="AO24" s="59">
        <f t="shared" si="12"/>
        <v>0</v>
      </c>
      <c r="AP24" s="59"/>
      <c r="AQ24" s="59">
        <f t="shared" si="27"/>
        <v>0</v>
      </c>
      <c r="AR24" s="59"/>
      <c r="AS24" s="59">
        <f t="shared" si="22"/>
        <v>0</v>
      </c>
      <c r="AT24" s="59"/>
      <c r="AU24" s="59">
        <f t="shared" si="13"/>
        <v>0</v>
      </c>
      <c r="AV24" s="59"/>
      <c r="AW24" s="65">
        <f t="shared" si="14"/>
        <v>0</v>
      </c>
      <c r="AX24" s="65">
        <f t="shared" si="15"/>
        <v>3</v>
      </c>
      <c r="AY24" s="65">
        <f t="shared" si="16"/>
        <v>15</v>
      </c>
      <c r="AZ24" s="68">
        <f t="shared" si="17"/>
        <v>158</v>
      </c>
    </row>
    <row r="25" spans="1:52" ht="13.5">
      <c r="A25" s="64">
        <v>21</v>
      </c>
      <c r="B25" s="55" t="s">
        <v>108</v>
      </c>
      <c r="C25" s="70">
        <v>23436</v>
      </c>
      <c r="D25" s="55" t="s">
        <v>56</v>
      </c>
      <c r="E25" s="58" t="s">
        <v>29</v>
      </c>
      <c r="F25" s="58" t="s">
        <v>56</v>
      </c>
      <c r="G25" s="59">
        <v>16</v>
      </c>
      <c r="H25" s="59">
        <f t="shared" si="0"/>
        <v>96</v>
      </c>
      <c r="I25" s="59"/>
      <c r="J25" s="59">
        <f t="shared" si="1"/>
        <v>0</v>
      </c>
      <c r="K25" s="59">
        <v>15</v>
      </c>
      <c r="L25" s="59">
        <f t="shared" si="2"/>
        <v>34</v>
      </c>
      <c r="M25" s="59"/>
      <c r="N25" s="59">
        <f t="shared" si="23"/>
        <v>0</v>
      </c>
      <c r="O25" s="59">
        <v>0</v>
      </c>
      <c r="P25" s="59">
        <f t="shared" si="3"/>
        <v>0</v>
      </c>
      <c r="Q25" s="59">
        <v>0</v>
      </c>
      <c r="R25" s="59">
        <f t="shared" si="4"/>
        <v>0</v>
      </c>
      <c r="S25" s="59">
        <f t="shared" si="5"/>
        <v>130</v>
      </c>
      <c r="T25" s="59"/>
      <c r="U25" s="59">
        <f t="shared" si="6"/>
        <v>0</v>
      </c>
      <c r="V25" s="59"/>
      <c r="W25" s="59">
        <f t="shared" si="7"/>
        <v>0</v>
      </c>
      <c r="X25" s="59"/>
      <c r="Y25" s="59">
        <f t="shared" si="8"/>
        <v>0</v>
      </c>
      <c r="Z25" s="59"/>
      <c r="AA25" s="59">
        <f t="shared" si="9"/>
        <v>0</v>
      </c>
      <c r="AB25" s="59">
        <f t="shared" si="28"/>
        <v>0</v>
      </c>
      <c r="AC25" s="59"/>
      <c r="AD25" s="59"/>
      <c r="AE25" s="59"/>
      <c r="AF25" s="59">
        <v>1</v>
      </c>
      <c r="AG25" s="59">
        <f t="shared" si="24"/>
        <v>12</v>
      </c>
      <c r="AH25" s="59"/>
      <c r="AI25" s="59">
        <f t="shared" si="25"/>
        <v>0</v>
      </c>
      <c r="AJ25" s="59">
        <v>1</v>
      </c>
      <c r="AK25" s="59">
        <f t="shared" si="11"/>
        <v>3</v>
      </c>
      <c r="AL25" s="59"/>
      <c r="AM25" s="59">
        <f t="shared" si="26"/>
        <v>0</v>
      </c>
      <c r="AN25" s="59">
        <v>1</v>
      </c>
      <c r="AO25" s="59">
        <f t="shared" si="12"/>
        <v>5</v>
      </c>
      <c r="AP25" s="59">
        <v>1</v>
      </c>
      <c r="AQ25" s="59">
        <f t="shared" si="27"/>
        <v>5</v>
      </c>
      <c r="AR25" s="59"/>
      <c r="AS25" s="59">
        <f t="shared" si="22"/>
        <v>0</v>
      </c>
      <c r="AT25" s="59"/>
      <c r="AU25" s="59">
        <f t="shared" si="13"/>
        <v>0</v>
      </c>
      <c r="AV25" s="59"/>
      <c r="AW25" s="65">
        <f t="shared" si="14"/>
        <v>0</v>
      </c>
      <c r="AX25" s="65">
        <f t="shared" si="15"/>
        <v>10</v>
      </c>
      <c r="AY25" s="65">
        <f t="shared" si="16"/>
        <v>22</v>
      </c>
      <c r="AZ25" s="68">
        <f t="shared" si="17"/>
        <v>152</v>
      </c>
    </row>
    <row r="26" spans="1:52" ht="13.5">
      <c r="A26" s="64">
        <v>22</v>
      </c>
      <c r="B26" s="55" t="s">
        <v>259</v>
      </c>
      <c r="C26" s="173">
        <v>21634</v>
      </c>
      <c r="D26" s="55" t="s">
        <v>56</v>
      </c>
      <c r="E26" s="58" t="s">
        <v>29</v>
      </c>
      <c r="F26" s="58" t="s">
        <v>56</v>
      </c>
      <c r="G26" s="59">
        <v>1</v>
      </c>
      <c r="H26" s="59">
        <f t="shared" si="0"/>
        <v>6</v>
      </c>
      <c r="I26" s="59"/>
      <c r="J26" s="59">
        <f t="shared" si="1"/>
        <v>0</v>
      </c>
      <c r="K26" s="59">
        <v>39</v>
      </c>
      <c r="L26" s="59">
        <f t="shared" si="2"/>
        <v>82</v>
      </c>
      <c r="M26" s="59"/>
      <c r="N26" s="59">
        <f t="shared" si="23"/>
        <v>0</v>
      </c>
      <c r="O26" s="59">
        <v>1</v>
      </c>
      <c r="P26" s="59">
        <f t="shared" si="3"/>
        <v>2</v>
      </c>
      <c r="Q26" s="59">
        <v>0</v>
      </c>
      <c r="R26" s="59">
        <f t="shared" si="4"/>
        <v>0</v>
      </c>
      <c r="S26" s="59">
        <f t="shared" si="5"/>
        <v>90</v>
      </c>
      <c r="T26" s="59"/>
      <c r="U26" s="59">
        <f t="shared" si="6"/>
        <v>0</v>
      </c>
      <c r="V26" s="59"/>
      <c r="W26" s="59">
        <f t="shared" si="7"/>
        <v>0</v>
      </c>
      <c r="X26" s="59"/>
      <c r="Y26" s="59">
        <f t="shared" si="8"/>
        <v>0</v>
      </c>
      <c r="Z26" s="59"/>
      <c r="AA26" s="59">
        <f t="shared" si="9"/>
        <v>0</v>
      </c>
      <c r="AB26" s="59">
        <f t="shared" si="28"/>
        <v>0</v>
      </c>
      <c r="AC26" s="59"/>
      <c r="AD26" s="59"/>
      <c r="AE26" s="59"/>
      <c r="AF26" s="59">
        <v>1</v>
      </c>
      <c r="AG26" s="59">
        <f t="shared" si="24"/>
        <v>12</v>
      </c>
      <c r="AH26" s="59"/>
      <c r="AI26" s="59">
        <f t="shared" si="25"/>
        <v>0</v>
      </c>
      <c r="AJ26" s="59"/>
      <c r="AK26" s="59">
        <f t="shared" si="11"/>
        <v>0</v>
      </c>
      <c r="AL26" s="59"/>
      <c r="AM26" s="59">
        <f t="shared" si="26"/>
        <v>0</v>
      </c>
      <c r="AN26" s="59">
        <v>2</v>
      </c>
      <c r="AO26" s="59">
        <f t="shared" si="12"/>
        <v>10</v>
      </c>
      <c r="AP26" s="59"/>
      <c r="AQ26" s="59">
        <f t="shared" si="27"/>
        <v>0</v>
      </c>
      <c r="AR26" s="59"/>
      <c r="AS26" s="59">
        <f t="shared" si="22"/>
        <v>0</v>
      </c>
      <c r="AT26" s="59"/>
      <c r="AU26" s="59">
        <f t="shared" si="13"/>
        <v>0</v>
      </c>
      <c r="AV26" s="59"/>
      <c r="AW26" s="65">
        <f t="shared" si="14"/>
        <v>0</v>
      </c>
      <c r="AX26" s="65">
        <f t="shared" si="15"/>
        <v>10</v>
      </c>
      <c r="AY26" s="65">
        <f t="shared" si="16"/>
        <v>22</v>
      </c>
      <c r="AZ26" s="68">
        <f t="shared" si="17"/>
        <v>112</v>
      </c>
    </row>
    <row r="27" spans="1:52" ht="13.5">
      <c r="A27" s="64">
        <v>23</v>
      </c>
      <c r="B27" s="84" t="s">
        <v>239</v>
      </c>
      <c r="C27" s="173">
        <v>21961</v>
      </c>
      <c r="D27" s="55" t="s">
        <v>56</v>
      </c>
      <c r="E27" s="58" t="s">
        <v>29</v>
      </c>
      <c r="F27" s="58" t="s">
        <v>56</v>
      </c>
      <c r="G27" s="59">
        <v>0</v>
      </c>
      <c r="H27" s="59">
        <f t="shared" si="0"/>
        <v>0</v>
      </c>
      <c r="I27" s="59"/>
      <c r="J27" s="59">
        <f t="shared" si="1"/>
        <v>0</v>
      </c>
      <c r="K27" s="59">
        <v>34</v>
      </c>
      <c r="L27" s="59">
        <f t="shared" si="2"/>
        <v>72</v>
      </c>
      <c r="M27" s="59"/>
      <c r="N27" s="59">
        <f t="shared" si="23"/>
        <v>0</v>
      </c>
      <c r="O27" s="59">
        <v>0</v>
      </c>
      <c r="P27" s="59">
        <f t="shared" si="3"/>
        <v>0</v>
      </c>
      <c r="Q27" s="59">
        <v>0</v>
      </c>
      <c r="R27" s="59">
        <f t="shared" si="4"/>
        <v>0</v>
      </c>
      <c r="S27" s="59">
        <f t="shared" si="5"/>
        <v>72</v>
      </c>
      <c r="T27" s="59"/>
      <c r="U27" s="59">
        <f t="shared" si="6"/>
        <v>0</v>
      </c>
      <c r="V27" s="59"/>
      <c r="W27" s="59">
        <f t="shared" si="7"/>
        <v>0</v>
      </c>
      <c r="X27" s="59"/>
      <c r="Y27" s="59">
        <f t="shared" si="8"/>
        <v>0</v>
      </c>
      <c r="Z27" s="59"/>
      <c r="AA27" s="59">
        <f t="shared" si="9"/>
        <v>0</v>
      </c>
      <c r="AB27" s="59">
        <f t="shared" si="28"/>
        <v>0</v>
      </c>
      <c r="AC27" s="59"/>
      <c r="AD27" s="59"/>
      <c r="AE27" s="59"/>
      <c r="AF27" s="59">
        <v>1</v>
      </c>
      <c r="AG27" s="59">
        <f t="shared" si="24"/>
        <v>12</v>
      </c>
      <c r="AH27" s="59"/>
      <c r="AI27" s="59">
        <f t="shared" si="25"/>
        <v>0</v>
      </c>
      <c r="AJ27" s="59"/>
      <c r="AK27" s="59">
        <f t="shared" si="11"/>
        <v>0</v>
      </c>
      <c r="AL27" s="59"/>
      <c r="AM27" s="59">
        <f t="shared" si="26"/>
        <v>0</v>
      </c>
      <c r="AN27" s="59">
        <v>1</v>
      </c>
      <c r="AO27" s="59">
        <f t="shared" si="12"/>
        <v>5</v>
      </c>
      <c r="AP27" s="59"/>
      <c r="AQ27" s="59">
        <f t="shared" si="27"/>
        <v>0</v>
      </c>
      <c r="AR27" s="59"/>
      <c r="AS27" s="59">
        <f t="shared" si="22"/>
        <v>0</v>
      </c>
      <c r="AT27" s="59"/>
      <c r="AU27" s="59">
        <f t="shared" si="13"/>
        <v>0</v>
      </c>
      <c r="AV27" s="59"/>
      <c r="AW27" s="65">
        <f t="shared" si="14"/>
        <v>0</v>
      </c>
      <c r="AX27" s="65">
        <f t="shared" si="15"/>
        <v>5</v>
      </c>
      <c r="AY27" s="65">
        <f t="shared" si="16"/>
        <v>17</v>
      </c>
      <c r="AZ27" s="68">
        <f t="shared" si="17"/>
        <v>89</v>
      </c>
    </row>
    <row r="28" spans="1:52" ht="13.5">
      <c r="A28" s="64">
        <v>24</v>
      </c>
      <c r="B28" s="84" t="s">
        <v>260</v>
      </c>
      <c r="C28" s="173">
        <v>22510</v>
      </c>
      <c r="D28" s="55" t="s">
        <v>56</v>
      </c>
      <c r="E28" s="58" t="s">
        <v>29</v>
      </c>
      <c r="F28" s="58" t="s">
        <v>56</v>
      </c>
      <c r="G28" s="59">
        <v>1</v>
      </c>
      <c r="H28" s="59">
        <f t="shared" si="0"/>
        <v>6</v>
      </c>
      <c r="I28" s="59"/>
      <c r="J28" s="59">
        <f t="shared" si="1"/>
        <v>0</v>
      </c>
      <c r="K28" s="59">
        <v>30</v>
      </c>
      <c r="L28" s="59">
        <f t="shared" si="2"/>
        <v>64</v>
      </c>
      <c r="M28" s="59"/>
      <c r="N28" s="59">
        <f t="shared" si="23"/>
        <v>0</v>
      </c>
      <c r="O28" s="59">
        <v>1</v>
      </c>
      <c r="P28" s="59">
        <f t="shared" si="3"/>
        <v>2</v>
      </c>
      <c r="Q28" s="59">
        <v>0</v>
      </c>
      <c r="R28" s="59">
        <f t="shared" si="4"/>
        <v>0</v>
      </c>
      <c r="S28" s="59">
        <f t="shared" si="5"/>
        <v>72</v>
      </c>
      <c r="T28" s="59"/>
      <c r="U28" s="59">
        <f t="shared" si="6"/>
        <v>0</v>
      </c>
      <c r="V28" s="59"/>
      <c r="W28" s="59">
        <f t="shared" si="7"/>
        <v>0</v>
      </c>
      <c r="X28" s="59"/>
      <c r="Y28" s="59">
        <f t="shared" si="8"/>
        <v>0</v>
      </c>
      <c r="Z28" s="59"/>
      <c r="AA28" s="59">
        <f t="shared" si="9"/>
        <v>0</v>
      </c>
      <c r="AB28" s="59">
        <f t="shared" si="28"/>
        <v>0</v>
      </c>
      <c r="AC28" s="59"/>
      <c r="AD28" s="59"/>
      <c r="AE28" s="59"/>
      <c r="AF28" s="59">
        <v>1</v>
      </c>
      <c r="AG28" s="59">
        <f t="shared" si="24"/>
        <v>12</v>
      </c>
      <c r="AH28" s="59"/>
      <c r="AI28" s="59">
        <f t="shared" si="25"/>
        <v>0</v>
      </c>
      <c r="AJ28" s="59"/>
      <c r="AK28" s="59">
        <f t="shared" si="11"/>
        <v>0</v>
      </c>
      <c r="AL28" s="59"/>
      <c r="AM28" s="59">
        <f t="shared" si="26"/>
        <v>0</v>
      </c>
      <c r="AN28" s="59">
        <v>0</v>
      </c>
      <c r="AO28" s="59">
        <f t="shared" si="12"/>
        <v>0</v>
      </c>
      <c r="AP28" s="59"/>
      <c r="AQ28" s="59">
        <f t="shared" si="27"/>
        <v>0</v>
      </c>
      <c r="AR28" s="59"/>
      <c r="AS28" s="59">
        <f t="shared" si="22"/>
        <v>0</v>
      </c>
      <c r="AT28" s="59"/>
      <c r="AU28" s="59">
        <f t="shared" si="13"/>
        <v>0</v>
      </c>
      <c r="AV28" s="59"/>
      <c r="AW28" s="65">
        <f t="shared" si="14"/>
        <v>0</v>
      </c>
      <c r="AX28" s="65">
        <f t="shared" si="15"/>
        <v>0</v>
      </c>
      <c r="AY28" s="65">
        <f t="shared" si="16"/>
        <v>12</v>
      </c>
      <c r="AZ28" s="68">
        <f t="shared" si="17"/>
        <v>84</v>
      </c>
    </row>
    <row r="29" spans="1:52" ht="13.5">
      <c r="A29" s="64">
        <v>25</v>
      </c>
      <c r="B29" s="55" t="s">
        <v>254</v>
      </c>
      <c r="C29" s="173">
        <v>25526</v>
      </c>
      <c r="D29" s="55" t="s">
        <v>56</v>
      </c>
      <c r="E29" s="58" t="s">
        <v>29</v>
      </c>
      <c r="F29" s="58" t="s">
        <v>56</v>
      </c>
      <c r="G29" s="59">
        <v>1</v>
      </c>
      <c r="H29" s="59">
        <f t="shared" si="0"/>
        <v>6</v>
      </c>
      <c r="I29" s="59"/>
      <c r="J29" s="59">
        <f t="shared" si="1"/>
        <v>0</v>
      </c>
      <c r="K29" s="59">
        <v>27</v>
      </c>
      <c r="L29" s="59">
        <f t="shared" si="2"/>
        <v>58</v>
      </c>
      <c r="M29" s="59"/>
      <c r="N29" s="59">
        <f t="shared" si="23"/>
        <v>0</v>
      </c>
      <c r="O29" s="59">
        <v>1</v>
      </c>
      <c r="P29" s="59">
        <f t="shared" si="3"/>
        <v>2</v>
      </c>
      <c r="Q29" s="59">
        <v>0</v>
      </c>
      <c r="R29" s="59">
        <f t="shared" si="4"/>
        <v>0</v>
      </c>
      <c r="S29" s="59">
        <f t="shared" si="5"/>
        <v>66</v>
      </c>
      <c r="T29" s="59"/>
      <c r="U29" s="59">
        <f t="shared" si="6"/>
        <v>0</v>
      </c>
      <c r="V29" s="59"/>
      <c r="W29" s="59">
        <f t="shared" si="7"/>
        <v>0</v>
      </c>
      <c r="X29" s="59"/>
      <c r="Y29" s="59">
        <f t="shared" si="8"/>
        <v>0</v>
      </c>
      <c r="Z29" s="59"/>
      <c r="AA29" s="59">
        <f t="shared" si="9"/>
        <v>0</v>
      </c>
      <c r="AB29" s="59">
        <f t="shared" si="28"/>
        <v>0</v>
      </c>
      <c r="AC29" s="59"/>
      <c r="AD29" s="59"/>
      <c r="AE29" s="59"/>
      <c r="AF29" s="59">
        <v>1</v>
      </c>
      <c r="AG29" s="59">
        <f t="shared" si="24"/>
        <v>12</v>
      </c>
      <c r="AH29" s="59"/>
      <c r="AI29" s="59">
        <f t="shared" si="25"/>
        <v>0</v>
      </c>
      <c r="AJ29" s="59"/>
      <c r="AK29" s="59">
        <f t="shared" si="11"/>
        <v>0</v>
      </c>
      <c r="AL29" s="59">
        <v>1</v>
      </c>
      <c r="AM29" s="59">
        <f t="shared" si="26"/>
        <v>1</v>
      </c>
      <c r="AN29" s="59">
        <v>1</v>
      </c>
      <c r="AO29" s="59">
        <f t="shared" si="12"/>
        <v>5</v>
      </c>
      <c r="AP29" s="59"/>
      <c r="AQ29" s="59">
        <f t="shared" si="27"/>
        <v>0</v>
      </c>
      <c r="AR29" s="59"/>
      <c r="AS29" s="59">
        <f t="shared" si="22"/>
        <v>0</v>
      </c>
      <c r="AT29" s="59"/>
      <c r="AU29" s="59">
        <f t="shared" si="13"/>
        <v>0</v>
      </c>
      <c r="AV29" s="59"/>
      <c r="AW29" s="65">
        <f t="shared" si="14"/>
        <v>0</v>
      </c>
      <c r="AX29" s="65">
        <f t="shared" si="15"/>
        <v>6</v>
      </c>
      <c r="AY29" s="65">
        <f t="shared" si="16"/>
        <v>18</v>
      </c>
      <c r="AZ29" s="68">
        <f t="shared" si="17"/>
        <v>84</v>
      </c>
    </row>
    <row r="30" spans="1:52" ht="13.5">
      <c r="A30" s="64">
        <v>26</v>
      </c>
      <c r="B30" s="84" t="s">
        <v>273</v>
      </c>
      <c r="C30" s="173">
        <v>21623</v>
      </c>
      <c r="D30" s="55" t="s">
        <v>56</v>
      </c>
      <c r="E30" s="58" t="s">
        <v>29</v>
      </c>
      <c r="F30" s="58" t="s">
        <v>56</v>
      </c>
      <c r="G30" s="59">
        <v>0</v>
      </c>
      <c r="H30" s="59">
        <f t="shared" si="0"/>
        <v>0</v>
      </c>
      <c r="I30" s="59"/>
      <c r="J30" s="59">
        <f t="shared" si="1"/>
        <v>0</v>
      </c>
      <c r="K30" s="59">
        <v>31</v>
      </c>
      <c r="L30" s="59">
        <f t="shared" si="2"/>
        <v>66</v>
      </c>
      <c r="M30" s="59"/>
      <c r="N30" s="59">
        <f t="shared" si="23"/>
        <v>0</v>
      </c>
      <c r="O30" s="59">
        <v>0</v>
      </c>
      <c r="P30" s="59">
        <f t="shared" si="3"/>
        <v>0</v>
      </c>
      <c r="Q30" s="59">
        <v>0</v>
      </c>
      <c r="R30" s="59">
        <f t="shared" si="4"/>
        <v>0</v>
      </c>
      <c r="S30" s="59">
        <f t="shared" si="5"/>
        <v>66</v>
      </c>
      <c r="T30" s="59"/>
      <c r="U30" s="59">
        <f t="shared" si="6"/>
        <v>0</v>
      </c>
      <c r="V30" s="59"/>
      <c r="W30" s="59">
        <f t="shared" si="7"/>
        <v>0</v>
      </c>
      <c r="X30" s="59"/>
      <c r="Y30" s="59">
        <f t="shared" si="8"/>
        <v>0</v>
      </c>
      <c r="Z30" s="59"/>
      <c r="AA30" s="59">
        <f t="shared" si="9"/>
        <v>0</v>
      </c>
      <c r="AB30" s="59">
        <f t="shared" si="28"/>
        <v>0</v>
      </c>
      <c r="AC30" s="59"/>
      <c r="AD30" s="59"/>
      <c r="AE30" s="59"/>
      <c r="AF30" s="59">
        <v>1</v>
      </c>
      <c r="AG30" s="59">
        <f t="shared" si="24"/>
        <v>12</v>
      </c>
      <c r="AH30" s="59"/>
      <c r="AI30" s="59">
        <f t="shared" si="25"/>
        <v>0</v>
      </c>
      <c r="AJ30" s="59"/>
      <c r="AK30" s="59">
        <f t="shared" si="11"/>
        <v>0</v>
      </c>
      <c r="AL30" s="59"/>
      <c r="AM30" s="59">
        <f t="shared" si="26"/>
        <v>0</v>
      </c>
      <c r="AN30" s="59">
        <v>0</v>
      </c>
      <c r="AO30" s="59">
        <f t="shared" si="12"/>
        <v>0</v>
      </c>
      <c r="AP30" s="59"/>
      <c r="AQ30" s="59">
        <f t="shared" si="27"/>
        <v>0</v>
      </c>
      <c r="AR30" s="59"/>
      <c r="AS30" s="59">
        <f t="shared" si="22"/>
        <v>0</v>
      </c>
      <c r="AT30" s="59"/>
      <c r="AU30" s="59">
        <f t="shared" si="13"/>
        <v>0</v>
      </c>
      <c r="AV30" s="59"/>
      <c r="AW30" s="65">
        <f t="shared" si="14"/>
        <v>0</v>
      </c>
      <c r="AX30" s="65">
        <f t="shared" si="15"/>
        <v>0</v>
      </c>
      <c r="AY30" s="65">
        <f t="shared" si="16"/>
        <v>12</v>
      </c>
      <c r="AZ30" s="68">
        <f t="shared" si="17"/>
        <v>78</v>
      </c>
    </row>
    <row r="31" spans="1:52" ht="13.5">
      <c r="A31" s="64">
        <v>27</v>
      </c>
      <c r="B31" s="84" t="s">
        <v>274</v>
      </c>
      <c r="C31" s="173">
        <v>22914</v>
      </c>
      <c r="D31" s="55" t="s">
        <v>56</v>
      </c>
      <c r="E31" s="58" t="s">
        <v>29</v>
      </c>
      <c r="F31" s="58" t="s">
        <v>56</v>
      </c>
      <c r="G31" s="59">
        <v>0</v>
      </c>
      <c r="H31" s="59">
        <f t="shared" si="0"/>
        <v>0</v>
      </c>
      <c r="I31" s="59"/>
      <c r="J31" s="59">
        <f t="shared" si="1"/>
        <v>0</v>
      </c>
      <c r="K31" s="59">
        <v>31</v>
      </c>
      <c r="L31" s="59">
        <f t="shared" si="2"/>
        <v>66</v>
      </c>
      <c r="M31" s="59"/>
      <c r="N31" s="59">
        <f t="shared" si="23"/>
        <v>0</v>
      </c>
      <c r="O31" s="59">
        <v>0</v>
      </c>
      <c r="P31" s="59">
        <f t="shared" si="3"/>
        <v>0</v>
      </c>
      <c r="Q31" s="59">
        <v>0</v>
      </c>
      <c r="R31" s="59">
        <f t="shared" si="4"/>
        <v>0</v>
      </c>
      <c r="S31" s="59">
        <f t="shared" si="5"/>
        <v>66</v>
      </c>
      <c r="T31" s="59"/>
      <c r="U31" s="59">
        <f t="shared" si="6"/>
        <v>0</v>
      </c>
      <c r="V31" s="59"/>
      <c r="W31" s="59">
        <f t="shared" si="7"/>
        <v>0</v>
      </c>
      <c r="X31" s="59"/>
      <c r="Y31" s="59">
        <f t="shared" si="8"/>
        <v>0</v>
      </c>
      <c r="Z31" s="59"/>
      <c r="AA31" s="59">
        <f t="shared" si="9"/>
        <v>0</v>
      </c>
      <c r="AB31" s="59">
        <f t="shared" si="28"/>
        <v>0</v>
      </c>
      <c r="AC31" s="59"/>
      <c r="AD31" s="59"/>
      <c r="AE31" s="59"/>
      <c r="AF31" s="59">
        <v>1</v>
      </c>
      <c r="AG31" s="59">
        <f t="shared" si="24"/>
        <v>12</v>
      </c>
      <c r="AH31" s="59"/>
      <c r="AI31" s="59">
        <f t="shared" si="25"/>
        <v>0</v>
      </c>
      <c r="AJ31" s="59"/>
      <c r="AK31" s="59">
        <f t="shared" si="11"/>
        <v>0</v>
      </c>
      <c r="AL31" s="59"/>
      <c r="AM31" s="59">
        <f t="shared" si="26"/>
        <v>0</v>
      </c>
      <c r="AN31" s="59">
        <v>0</v>
      </c>
      <c r="AO31" s="59">
        <f t="shared" si="12"/>
        <v>0</v>
      </c>
      <c r="AP31" s="59"/>
      <c r="AQ31" s="59">
        <f t="shared" si="27"/>
        <v>0</v>
      </c>
      <c r="AR31" s="59"/>
      <c r="AS31" s="59">
        <f t="shared" si="22"/>
        <v>0</v>
      </c>
      <c r="AT31" s="59"/>
      <c r="AU31" s="59">
        <f t="shared" si="13"/>
        <v>0</v>
      </c>
      <c r="AV31" s="59"/>
      <c r="AW31" s="65">
        <f t="shared" si="14"/>
        <v>0</v>
      </c>
      <c r="AX31" s="65">
        <f t="shared" si="15"/>
        <v>0</v>
      </c>
      <c r="AY31" s="65">
        <f t="shared" si="16"/>
        <v>12</v>
      </c>
      <c r="AZ31" s="68">
        <f t="shared" si="17"/>
        <v>78</v>
      </c>
    </row>
    <row r="32" spans="1:52" ht="13.5">
      <c r="A32" s="64">
        <v>28</v>
      </c>
      <c r="B32" s="84" t="s">
        <v>276</v>
      </c>
      <c r="C32" s="173">
        <v>21267</v>
      </c>
      <c r="D32" s="55" t="s">
        <v>56</v>
      </c>
      <c r="E32" s="58" t="s">
        <v>29</v>
      </c>
      <c r="F32" s="58" t="s">
        <v>56</v>
      </c>
      <c r="G32" s="59">
        <v>0</v>
      </c>
      <c r="H32" s="59">
        <f t="shared" si="0"/>
        <v>0</v>
      </c>
      <c r="I32" s="59"/>
      <c r="J32" s="59">
        <f t="shared" si="1"/>
        <v>0</v>
      </c>
      <c r="K32" s="59">
        <v>30</v>
      </c>
      <c r="L32" s="59">
        <f t="shared" si="2"/>
        <v>64</v>
      </c>
      <c r="M32" s="59"/>
      <c r="N32" s="59">
        <f t="shared" si="23"/>
        <v>0</v>
      </c>
      <c r="O32" s="59">
        <v>0</v>
      </c>
      <c r="P32" s="59">
        <f t="shared" si="3"/>
        <v>0</v>
      </c>
      <c r="Q32" s="59">
        <v>0</v>
      </c>
      <c r="R32" s="59">
        <f t="shared" si="4"/>
        <v>0</v>
      </c>
      <c r="S32" s="59">
        <f t="shared" si="5"/>
        <v>64</v>
      </c>
      <c r="T32" s="59"/>
      <c r="U32" s="59">
        <f t="shared" si="6"/>
        <v>0</v>
      </c>
      <c r="V32" s="59"/>
      <c r="W32" s="59">
        <f t="shared" si="7"/>
        <v>0</v>
      </c>
      <c r="X32" s="59"/>
      <c r="Y32" s="59">
        <f t="shared" si="8"/>
        <v>0</v>
      </c>
      <c r="Z32" s="59"/>
      <c r="AA32" s="59">
        <f t="shared" si="9"/>
        <v>0</v>
      </c>
      <c r="AB32" s="59">
        <f t="shared" si="28"/>
        <v>0</v>
      </c>
      <c r="AC32" s="59"/>
      <c r="AD32" s="59"/>
      <c r="AE32" s="59"/>
      <c r="AF32" s="59">
        <v>1</v>
      </c>
      <c r="AG32" s="59">
        <f t="shared" si="24"/>
        <v>12</v>
      </c>
      <c r="AH32" s="59"/>
      <c r="AI32" s="59">
        <f t="shared" si="25"/>
        <v>0</v>
      </c>
      <c r="AJ32" s="59"/>
      <c r="AK32" s="59">
        <f t="shared" si="11"/>
        <v>0</v>
      </c>
      <c r="AL32" s="59"/>
      <c r="AM32" s="59">
        <f t="shared" si="26"/>
        <v>0</v>
      </c>
      <c r="AN32" s="59">
        <v>0</v>
      </c>
      <c r="AO32" s="59">
        <f t="shared" si="12"/>
        <v>0</v>
      </c>
      <c r="AP32" s="59"/>
      <c r="AQ32" s="59">
        <f t="shared" si="27"/>
        <v>0</v>
      </c>
      <c r="AR32" s="59"/>
      <c r="AS32" s="59">
        <f t="shared" si="22"/>
        <v>0</v>
      </c>
      <c r="AT32" s="59"/>
      <c r="AU32" s="59">
        <f t="shared" si="13"/>
        <v>0</v>
      </c>
      <c r="AV32" s="59"/>
      <c r="AW32" s="65">
        <f t="shared" si="14"/>
        <v>0</v>
      </c>
      <c r="AX32" s="65">
        <f t="shared" si="15"/>
        <v>0</v>
      </c>
      <c r="AY32" s="65">
        <f t="shared" si="16"/>
        <v>12</v>
      </c>
      <c r="AZ32" s="68">
        <f t="shared" si="17"/>
        <v>76</v>
      </c>
    </row>
    <row r="33" spans="1:52" ht="13.5">
      <c r="A33" s="64">
        <v>29</v>
      </c>
      <c r="B33" s="84" t="s">
        <v>275</v>
      </c>
      <c r="C33" s="173">
        <v>24680</v>
      </c>
      <c r="D33" s="55" t="s">
        <v>56</v>
      </c>
      <c r="E33" s="58" t="s">
        <v>29</v>
      </c>
      <c r="F33" s="58" t="s">
        <v>56</v>
      </c>
      <c r="G33" s="59">
        <v>0</v>
      </c>
      <c r="H33" s="59">
        <f t="shared" si="0"/>
        <v>0</v>
      </c>
      <c r="I33" s="59"/>
      <c r="J33" s="59">
        <f t="shared" si="1"/>
        <v>0</v>
      </c>
      <c r="K33" s="59">
        <v>28</v>
      </c>
      <c r="L33" s="59">
        <f t="shared" si="2"/>
        <v>60</v>
      </c>
      <c r="M33" s="59"/>
      <c r="N33" s="59">
        <f t="shared" si="23"/>
        <v>0</v>
      </c>
      <c r="O33" s="59">
        <v>0</v>
      </c>
      <c r="P33" s="59">
        <f t="shared" si="3"/>
        <v>0</v>
      </c>
      <c r="Q33" s="59">
        <v>0</v>
      </c>
      <c r="R33" s="59">
        <f t="shared" si="4"/>
        <v>0</v>
      </c>
      <c r="S33" s="59">
        <f t="shared" si="5"/>
        <v>60</v>
      </c>
      <c r="T33" s="59"/>
      <c r="U33" s="59">
        <f t="shared" si="6"/>
        <v>0</v>
      </c>
      <c r="V33" s="59"/>
      <c r="W33" s="59">
        <f t="shared" si="7"/>
        <v>0</v>
      </c>
      <c r="X33" s="59"/>
      <c r="Y33" s="59">
        <f t="shared" si="8"/>
        <v>0</v>
      </c>
      <c r="Z33" s="59"/>
      <c r="AA33" s="59">
        <f t="shared" si="9"/>
        <v>0</v>
      </c>
      <c r="AB33" s="59">
        <f t="shared" si="28"/>
        <v>0</v>
      </c>
      <c r="AC33" s="59"/>
      <c r="AD33" s="59"/>
      <c r="AE33" s="59"/>
      <c r="AF33" s="59">
        <v>1</v>
      </c>
      <c r="AG33" s="59">
        <f t="shared" si="24"/>
        <v>12</v>
      </c>
      <c r="AH33" s="59"/>
      <c r="AI33" s="59">
        <f t="shared" si="25"/>
        <v>0</v>
      </c>
      <c r="AJ33" s="59"/>
      <c r="AK33" s="59">
        <f t="shared" si="11"/>
        <v>0</v>
      </c>
      <c r="AL33" s="59"/>
      <c r="AM33" s="59">
        <f t="shared" si="26"/>
        <v>0</v>
      </c>
      <c r="AN33" s="59">
        <v>0</v>
      </c>
      <c r="AO33" s="59">
        <f t="shared" si="12"/>
        <v>0</v>
      </c>
      <c r="AP33" s="59"/>
      <c r="AQ33" s="59">
        <f t="shared" si="27"/>
        <v>0</v>
      </c>
      <c r="AR33" s="59"/>
      <c r="AS33" s="59">
        <f t="shared" si="22"/>
        <v>0</v>
      </c>
      <c r="AT33" s="59"/>
      <c r="AU33" s="59">
        <f t="shared" si="13"/>
        <v>0</v>
      </c>
      <c r="AV33" s="59"/>
      <c r="AW33" s="65">
        <f t="shared" si="14"/>
        <v>0</v>
      </c>
      <c r="AX33" s="65">
        <f t="shared" si="15"/>
        <v>0</v>
      </c>
      <c r="AY33" s="65">
        <f t="shared" si="16"/>
        <v>12</v>
      </c>
      <c r="AZ33" s="68">
        <f t="shared" si="17"/>
        <v>72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Z3:AZ4"/>
    <mergeCell ref="AF3:AY3"/>
    <mergeCell ref="A2:AZ2"/>
    <mergeCell ref="C4:D4"/>
    <mergeCell ref="G3:S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24"/>
  <sheetViews>
    <sheetView zoomScale="85" zoomScaleNormal="85" zoomScalePageLayoutView="0" workbookViewId="0" topLeftCell="A1">
      <selection activeCell="B27" sqref="B27"/>
    </sheetView>
  </sheetViews>
  <sheetFormatPr defaultColWidth="9.140625" defaultRowHeight="15"/>
  <cols>
    <col min="1" max="1" width="3.7109375" style="77" customWidth="1"/>
    <col min="2" max="2" width="32.8515625" style="77" bestFit="1" customWidth="1"/>
    <col min="3" max="3" width="8.140625" style="77" bestFit="1" customWidth="1"/>
    <col min="4" max="4" width="3.7109375" style="77" bestFit="1" customWidth="1"/>
    <col min="5" max="6" width="3.57421875" style="85" bestFit="1" customWidth="1"/>
    <col min="7" max="18" width="4.7109375" style="77" customWidth="1"/>
    <col min="19" max="19" width="5.8515625" style="77" customWidth="1"/>
    <col min="20" max="20" width="7.140625" style="77" customWidth="1"/>
    <col min="21" max="21" width="4.00390625" style="77" customWidth="1"/>
    <col min="22" max="22" width="3.8515625" style="77" customWidth="1"/>
    <col min="23" max="23" width="3.57421875" style="77" customWidth="1"/>
    <col min="24" max="24" width="4.7109375" style="77" customWidth="1"/>
    <col min="25" max="25" width="4.140625" style="77" customWidth="1"/>
    <col min="26" max="26" width="4.28125" style="77" customWidth="1"/>
    <col min="27" max="27" width="4.140625" style="77" customWidth="1"/>
    <col min="28" max="28" width="5.00390625" style="77" customWidth="1"/>
    <col min="29" max="31" width="3.57421875" style="77" customWidth="1"/>
    <col min="32" max="48" width="5.00390625" style="77" customWidth="1"/>
    <col min="49" max="51" width="5.00390625" style="101" customWidth="1"/>
    <col min="52" max="52" width="5.140625" style="101" customWidth="1"/>
    <col min="53" max="53" width="25.140625" style="77" customWidth="1"/>
    <col min="54" max="16384" width="9.140625" style="77" customWidth="1"/>
  </cols>
  <sheetData>
    <row r="1" spans="1:52" ht="39" customHeight="1">
      <c r="A1" s="215" t="s">
        <v>215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7"/>
    </row>
    <row r="2" spans="1:52" ht="30" customHeight="1" thickBot="1">
      <c r="A2" s="229" t="s">
        <v>191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1"/>
    </row>
    <row r="3" spans="1:52" ht="25.5" customHeight="1">
      <c r="A3" s="232" t="s">
        <v>225</v>
      </c>
      <c r="B3" s="222"/>
      <c r="C3" s="222"/>
      <c r="D3" s="233"/>
      <c r="E3" s="78"/>
      <c r="F3" s="78"/>
      <c r="G3" s="221" t="s">
        <v>6</v>
      </c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3"/>
      <c r="T3" s="224" t="s">
        <v>11</v>
      </c>
      <c r="U3" s="222"/>
      <c r="V3" s="222"/>
      <c r="W3" s="222"/>
      <c r="X3" s="222"/>
      <c r="Y3" s="222"/>
      <c r="Z3" s="222"/>
      <c r="AA3" s="222"/>
      <c r="AB3" s="223"/>
      <c r="AC3" s="225" t="s">
        <v>12</v>
      </c>
      <c r="AD3" s="226"/>
      <c r="AE3" s="227"/>
      <c r="AF3" s="225" t="s">
        <v>23</v>
      </c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8"/>
      <c r="AZ3" s="218" t="s">
        <v>24</v>
      </c>
    </row>
    <row r="4" spans="1:52" s="98" customFormat="1" ht="157.5" customHeight="1">
      <c r="A4" s="86" t="s">
        <v>226</v>
      </c>
      <c r="B4" s="87" t="s">
        <v>0</v>
      </c>
      <c r="C4" s="220" t="s">
        <v>1</v>
      </c>
      <c r="D4" s="220"/>
      <c r="E4" s="87"/>
      <c r="F4" s="87"/>
      <c r="G4" s="88" t="s">
        <v>2</v>
      </c>
      <c r="H4" s="88" t="s">
        <v>3</v>
      </c>
      <c r="I4" s="88" t="s">
        <v>222</v>
      </c>
      <c r="J4" s="88" t="s">
        <v>3</v>
      </c>
      <c r="K4" s="88" t="s">
        <v>4</v>
      </c>
      <c r="L4" s="88" t="s">
        <v>3</v>
      </c>
      <c r="M4" s="88" t="s">
        <v>223</v>
      </c>
      <c r="N4" s="88" t="s">
        <v>3</v>
      </c>
      <c r="O4" s="89" t="s">
        <v>230</v>
      </c>
      <c r="P4" s="88" t="s">
        <v>3</v>
      </c>
      <c r="Q4" s="88" t="s">
        <v>231</v>
      </c>
      <c r="R4" s="88" t="s">
        <v>3</v>
      </c>
      <c r="S4" s="90" t="s">
        <v>5</v>
      </c>
      <c r="T4" s="91" t="s">
        <v>31</v>
      </c>
      <c r="U4" s="92" t="s">
        <v>3</v>
      </c>
      <c r="V4" s="93" t="s">
        <v>7</v>
      </c>
      <c r="W4" s="92" t="s">
        <v>3</v>
      </c>
      <c r="X4" s="91" t="s">
        <v>13</v>
      </c>
      <c r="Y4" s="92" t="s">
        <v>3</v>
      </c>
      <c r="Z4" s="91" t="s">
        <v>14</v>
      </c>
      <c r="AA4" s="92" t="s">
        <v>3</v>
      </c>
      <c r="AB4" s="90" t="s">
        <v>5</v>
      </c>
      <c r="AC4" s="92" t="s">
        <v>8</v>
      </c>
      <c r="AD4" s="92" t="s">
        <v>9</v>
      </c>
      <c r="AE4" s="94" t="s">
        <v>10</v>
      </c>
      <c r="AF4" s="95" t="s">
        <v>15</v>
      </c>
      <c r="AG4" s="92" t="s">
        <v>3</v>
      </c>
      <c r="AH4" s="95" t="s">
        <v>16</v>
      </c>
      <c r="AI4" s="92" t="s">
        <v>3</v>
      </c>
      <c r="AJ4" s="95" t="s">
        <v>17</v>
      </c>
      <c r="AK4" s="92" t="s">
        <v>3</v>
      </c>
      <c r="AL4" s="95" t="s">
        <v>18</v>
      </c>
      <c r="AM4" s="92" t="s">
        <v>3</v>
      </c>
      <c r="AN4" s="95" t="s">
        <v>19</v>
      </c>
      <c r="AO4" s="92" t="s">
        <v>3</v>
      </c>
      <c r="AP4" s="95" t="s">
        <v>20</v>
      </c>
      <c r="AQ4" s="92" t="s">
        <v>3</v>
      </c>
      <c r="AR4" s="95" t="s">
        <v>21</v>
      </c>
      <c r="AS4" s="92" t="s">
        <v>3</v>
      </c>
      <c r="AT4" s="80" t="s">
        <v>232</v>
      </c>
      <c r="AU4" s="80" t="s">
        <v>3</v>
      </c>
      <c r="AV4" s="81" t="s">
        <v>233</v>
      </c>
      <c r="AW4" s="81" t="s">
        <v>3</v>
      </c>
      <c r="AX4" s="96" t="s">
        <v>25</v>
      </c>
      <c r="AY4" s="97" t="s">
        <v>22</v>
      </c>
      <c r="AZ4" s="219"/>
    </row>
    <row r="5" spans="1:52" s="98" customFormat="1" ht="13.5">
      <c r="A5" s="63">
        <v>1</v>
      </c>
      <c r="B5" s="55" t="s">
        <v>89</v>
      </c>
      <c r="C5" s="56">
        <v>20155</v>
      </c>
      <c r="D5" s="82" t="s">
        <v>52</v>
      </c>
      <c r="E5" s="99" t="s">
        <v>29</v>
      </c>
      <c r="F5" s="55" t="s">
        <v>52</v>
      </c>
      <c r="G5" s="83">
        <v>15</v>
      </c>
      <c r="H5" s="59">
        <f>G5*6</f>
        <v>90</v>
      </c>
      <c r="I5" s="59"/>
      <c r="J5" s="59">
        <f>I5*6</f>
        <v>0</v>
      </c>
      <c r="K5" s="59">
        <v>21</v>
      </c>
      <c r="L5" s="59">
        <f>IF(K5&gt;4,K5*2+4,K5*3)</f>
        <v>46</v>
      </c>
      <c r="M5" s="61"/>
      <c r="N5" s="59">
        <f>IF(M5&gt;4,M5*2+4,M5*3)</f>
        <v>0</v>
      </c>
      <c r="O5" s="61">
        <v>5</v>
      </c>
      <c r="P5" s="61">
        <f>O5*2</f>
        <v>10</v>
      </c>
      <c r="Q5" s="61">
        <v>6</v>
      </c>
      <c r="R5" s="61">
        <f>Q5*3</f>
        <v>18</v>
      </c>
      <c r="S5" s="62">
        <f>H5+J5+L5+N5+P5+R5</f>
        <v>164</v>
      </c>
      <c r="T5" s="63"/>
      <c r="U5" s="59">
        <f>IF(T5=0,0,6)</f>
        <v>0</v>
      </c>
      <c r="V5" s="59"/>
      <c r="W5" s="59">
        <f>V5*4</f>
        <v>0</v>
      </c>
      <c r="X5" s="59"/>
      <c r="Y5" s="59">
        <f>X5*3</f>
        <v>0</v>
      </c>
      <c r="Z5" s="59"/>
      <c r="AA5" s="59">
        <f>IF(Z5=0,0,6)</f>
        <v>0</v>
      </c>
      <c r="AB5" s="62">
        <f>U5+W5+Y5+AA5</f>
        <v>0</v>
      </c>
      <c r="AC5" s="63"/>
      <c r="AD5" s="59"/>
      <c r="AE5" s="62"/>
      <c r="AF5" s="63">
        <v>1</v>
      </c>
      <c r="AG5" s="59">
        <f>AF5*12</f>
        <v>12</v>
      </c>
      <c r="AH5" s="59"/>
      <c r="AI5" s="59">
        <f>AH5*5</f>
        <v>0</v>
      </c>
      <c r="AJ5" s="59">
        <v>1</v>
      </c>
      <c r="AK5" s="59">
        <f>AJ5*3</f>
        <v>3</v>
      </c>
      <c r="AL5" s="59"/>
      <c r="AM5" s="59">
        <f>AL5*1</f>
        <v>0</v>
      </c>
      <c r="AN5" s="59">
        <v>1</v>
      </c>
      <c r="AO5" s="59">
        <f>AN5*5</f>
        <v>5</v>
      </c>
      <c r="AP5" s="59"/>
      <c r="AQ5" s="59">
        <f>AP5*5</f>
        <v>0</v>
      </c>
      <c r="AR5" s="59"/>
      <c r="AS5" s="59">
        <f>AR5*1</f>
        <v>0</v>
      </c>
      <c r="AT5" s="59"/>
      <c r="AU5" s="59">
        <f>AT5*0.5</f>
        <v>0</v>
      </c>
      <c r="AV5" s="59"/>
      <c r="AW5" s="65">
        <f>AV5*1</f>
        <v>0</v>
      </c>
      <c r="AX5" s="65">
        <f>IF(AI5+AK5+AM5+AO5+AQ5+AS5+AU5+AW5&gt;10,10,AI5+AK5+AM5+AO5+AQ5+AS5+AU5+AW5)</f>
        <v>8</v>
      </c>
      <c r="AY5" s="66">
        <f>AG5+AX5</f>
        <v>20</v>
      </c>
      <c r="AZ5" s="100">
        <f>S5+AB5+AY5</f>
        <v>184</v>
      </c>
    </row>
    <row r="6" spans="1:52" s="98" customFormat="1" ht="13.5">
      <c r="A6" s="63">
        <v>2</v>
      </c>
      <c r="B6" s="55" t="s">
        <v>83</v>
      </c>
      <c r="C6" s="56">
        <v>23279</v>
      </c>
      <c r="D6" s="82" t="s">
        <v>52</v>
      </c>
      <c r="E6" s="99" t="s">
        <v>29</v>
      </c>
      <c r="F6" s="55" t="s">
        <v>52</v>
      </c>
      <c r="G6" s="83">
        <v>16</v>
      </c>
      <c r="H6" s="59">
        <f>G6*6</f>
        <v>96</v>
      </c>
      <c r="I6" s="59"/>
      <c r="J6" s="59">
        <f>I6*6</f>
        <v>0</v>
      </c>
      <c r="K6" s="59">
        <v>17</v>
      </c>
      <c r="L6" s="59">
        <f>IF(K6&gt;4,K6*2+4,K6*3)</f>
        <v>38</v>
      </c>
      <c r="M6" s="61"/>
      <c r="N6" s="59">
        <f>IF(M6&gt;4,M6*2+4,M6*3)</f>
        <v>0</v>
      </c>
      <c r="O6" s="61">
        <v>5</v>
      </c>
      <c r="P6" s="61">
        <f>O6*2</f>
        <v>10</v>
      </c>
      <c r="Q6" s="61">
        <v>7</v>
      </c>
      <c r="R6" s="61">
        <f>Q6*3</f>
        <v>21</v>
      </c>
      <c r="S6" s="62">
        <f>H6+J6+L6+N6+P6+R6</f>
        <v>165</v>
      </c>
      <c r="T6" s="63"/>
      <c r="U6" s="59">
        <f>IF(T6=0,0,6)</f>
        <v>0</v>
      </c>
      <c r="V6" s="59"/>
      <c r="W6" s="59">
        <f>V6*4</f>
        <v>0</v>
      </c>
      <c r="X6" s="59"/>
      <c r="Y6" s="59">
        <f>X6*3</f>
        <v>0</v>
      </c>
      <c r="Z6" s="59"/>
      <c r="AA6" s="59">
        <f>IF(Z6=0,0,6)</f>
        <v>0</v>
      </c>
      <c r="AB6" s="62">
        <f>U6+W6+Y6+AA6</f>
        <v>0</v>
      </c>
      <c r="AC6" s="63"/>
      <c r="AD6" s="59"/>
      <c r="AE6" s="62"/>
      <c r="AF6" s="63">
        <v>1</v>
      </c>
      <c r="AG6" s="59">
        <f>AF6*12</f>
        <v>12</v>
      </c>
      <c r="AH6" s="59"/>
      <c r="AI6" s="59">
        <f>AH6*5</f>
        <v>0</v>
      </c>
      <c r="AJ6" s="59"/>
      <c r="AK6" s="59">
        <f>AJ6*3</f>
        <v>0</v>
      </c>
      <c r="AL6" s="59">
        <v>1</v>
      </c>
      <c r="AM6" s="59">
        <f>AL6*1</f>
        <v>1</v>
      </c>
      <c r="AN6" s="59"/>
      <c r="AO6" s="59">
        <f>AN6*5</f>
        <v>0</v>
      </c>
      <c r="AP6" s="59"/>
      <c r="AQ6" s="59">
        <f>AP6*5</f>
        <v>0</v>
      </c>
      <c r="AR6" s="59"/>
      <c r="AS6" s="59">
        <f>AR6*1</f>
        <v>0</v>
      </c>
      <c r="AT6" s="59"/>
      <c r="AU6" s="59">
        <f>AT6*0.5</f>
        <v>0</v>
      </c>
      <c r="AV6" s="59"/>
      <c r="AW6" s="65">
        <f>AV6*1</f>
        <v>0</v>
      </c>
      <c r="AX6" s="65">
        <f>IF(AI6+AK6+AM6+AO6+AQ6+AS6+AU6+AW6&gt;10,10,AI6+AK6+AM6+AO6+AQ6+AS6+AU6+AW6)</f>
        <v>1</v>
      </c>
      <c r="AY6" s="66">
        <f>AG6+AX6</f>
        <v>13</v>
      </c>
      <c r="AZ6" s="100">
        <f>S6+AB6+AY6</f>
        <v>178</v>
      </c>
    </row>
    <row r="7" spans="1:52" s="98" customFormat="1" ht="13.5">
      <c r="A7" s="63">
        <v>3</v>
      </c>
      <c r="B7" s="55" t="s">
        <v>88</v>
      </c>
      <c r="C7" s="56">
        <v>19980</v>
      </c>
      <c r="D7" s="82" t="s">
        <v>52</v>
      </c>
      <c r="E7" s="99" t="s">
        <v>29</v>
      </c>
      <c r="F7" s="55" t="s">
        <v>52</v>
      </c>
      <c r="G7" s="83">
        <v>16</v>
      </c>
      <c r="H7" s="59">
        <f>G7*6</f>
        <v>96</v>
      </c>
      <c r="I7" s="59"/>
      <c r="J7" s="59">
        <f>I7*6</f>
        <v>0</v>
      </c>
      <c r="K7" s="59">
        <v>17</v>
      </c>
      <c r="L7" s="59">
        <f>IF(K7&gt;4,K7*2+4,K7*3)</f>
        <v>38</v>
      </c>
      <c r="M7" s="61"/>
      <c r="N7" s="59">
        <f>IF(M7&gt;4,M7*2+4,M7*3)</f>
        <v>0</v>
      </c>
      <c r="O7" s="61">
        <v>5</v>
      </c>
      <c r="P7" s="61">
        <f>O7*2</f>
        <v>10</v>
      </c>
      <c r="Q7" s="61">
        <v>7</v>
      </c>
      <c r="R7" s="61">
        <f>Q7*3</f>
        <v>21</v>
      </c>
      <c r="S7" s="62">
        <f>H7+J7+L7+N7+P7+R7</f>
        <v>165</v>
      </c>
      <c r="T7" s="63"/>
      <c r="U7" s="59">
        <f>IF(T7=0,0,6)</f>
        <v>0</v>
      </c>
      <c r="V7" s="59"/>
      <c r="W7" s="59">
        <f>V7*4</f>
        <v>0</v>
      </c>
      <c r="X7" s="59"/>
      <c r="Y7" s="59">
        <f>X7*3</f>
        <v>0</v>
      </c>
      <c r="Z7" s="59"/>
      <c r="AA7" s="59">
        <f>IF(Z7=0,0,6)</f>
        <v>0</v>
      </c>
      <c r="AB7" s="62">
        <f>U7+W7+Y7+AA7</f>
        <v>0</v>
      </c>
      <c r="AC7" s="63"/>
      <c r="AD7" s="59"/>
      <c r="AE7" s="62"/>
      <c r="AF7" s="63">
        <v>1</v>
      </c>
      <c r="AG7" s="59">
        <f>AF7*12</f>
        <v>12</v>
      </c>
      <c r="AH7" s="59"/>
      <c r="AI7" s="59">
        <f>AH7*5</f>
        <v>0</v>
      </c>
      <c r="AJ7" s="59"/>
      <c r="AK7" s="59">
        <f>AJ7*3</f>
        <v>0</v>
      </c>
      <c r="AL7" s="59"/>
      <c r="AM7" s="59">
        <f>AL7*1</f>
        <v>0</v>
      </c>
      <c r="AN7" s="59"/>
      <c r="AO7" s="59">
        <f>AN7*5</f>
        <v>0</v>
      </c>
      <c r="AP7" s="59"/>
      <c r="AQ7" s="59">
        <f>AP7*5</f>
        <v>0</v>
      </c>
      <c r="AR7" s="59"/>
      <c r="AS7" s="59">
        <f>AR7*1</f>
        <v>0</v>
      </c>
      <c r="AT7" s="59"/>
      <c r="AU7" s="59">
        <f>AT7*0.5</f>
        <v>0</v>
      </c>
      <c r="AV7" s="59"/>
      <c r="AW7" s="65">
        <f>AV7*1</f>
        <v>0</v>
      </c>
      <c r="AX7" s="65">
        <f>IF(AI7+AK7+AM7+AO7+AQ7+AS7+AU7+AW7&gt;10,10,AI7+AK7+AM7+AO7+AQ7+AS7+AU7+AW7)</f>
        <v>0</v>
      </c>
      <c r="AY7" s="66">
        <f>AG7+AX7</f>
        <v>12</v>
      </c>
      <c r="AZ7" s="100">
        <f>S7+AB7+AY7</f>
        <v>177</v>
      </c>
    </row>
    <row r="8" spans="1:52" s="98" customFormat="1" ht="13.5">
      <c r="A8" s="63">
        <v>4</v>
      </c>
      <c r="B8" s="55" t="s">
        <v>94</v>
      </c>
      <c r="C8" s="56">
        <v>22331</v>
      </c>
      <c r="D8" s="82" t="s">
        <v>52</v>
      </c>
      <c r="E8" s="99" t="s">
        <v>29</v>
      </c>
      <c r="F8" s="55" t="s">
        <v>52</v>
      </c>
      <c r="G8" s="83">
        <v>16</v>
      </c>
      <c r="H8" s="59">
        <f>G8*6</f>
        <v>96</v>
      </c>
      <c r="I8" s="59"/>
      <c r="J8" s="59">
        <f>I8*6</f>
        <v>0</v>
      </c>
      <c r="K8" s="59">
        <v>16</v>
      </c>
      <c r="L8" s="59">
        <f>IF(K8&gt;4,K8*2+4,K8*3)</f>
        <v>36</v>
      </c>
      <c r="M8" s="61"/>
      <c r="N8" s="59">
        <v>0</v>
      </c>
      <c r="O8" s="61">
        <v>5</v>
      </c>
      <c r="P8" s="61">
        <f>O8*2</f>
        <v>10</v>
      </c>
      <c r="Q8" s="61">
        <v>7</v>
      </c>
      <c r="R8" s="61">
        <f>Q8*3</f>
        <v>21</v>
      </c>
      <c r="S8" s="62">
        <f>H8+J8+L8+N8+P8+R8</f>
        <v>163</v>
      </c>
      <c r="T8" s="63"/>
      <c r="U8" s="59">
        <f>IF(T8=0,0,6)</f>
        <v>0</v>
      </c>
      <c r="V8" s="59"/>
      <c r="W8" s="59">
        <f>V8*4</f>
        <v>0</v>
      </c>
      <c r="X8" s="59"/>
      <c r="Y8" s="59">
        <f>X8*3</f>
        <v>0</v>
      </c>
      <c r="Z8" s="59"/>
      <c r="AA8" s="59">
        <f>IF(Z8=0,0,6)</f>
        <v>0</v>
      </c>
      <c r="AB8" s="62">
        <f>U8+W8+Y8+AA8</f>
        <v>0</v>
      </c>
      <c r="AC8" s="63"/>
      <c r="AD8" s="59"/>
      <c r="AE8" s="62"/>
      <c r="AF8" s="63">
        <v>1</v>
      </c>
      <c r="AG8" s="59">
        <f>AF8*12</f>
        <v>12</v>
      </c>
      <c r="AH8" s="59"/>
      <c r="AI8" s="59">
        <f>AH8*5</f>
        <v>0</v>
      </c>
      <c r="AJ8" s="59"/>
      <c r="AK8" s="59">
        <f>AJ8*3</f>
        <v>0</v>
      </c>
      <c r="AL8" s="59"/>
      <c r="AM8" s="59">
        <f>AL8*1</f>
        <v>0</v>
      </c>
      <c r="AN8" s="59"/>
      <c r="AO8" s="59">
        <f>AN8*5</f>
        <v>0</v>
      </c>
      <c r="AP8" s="59"/>
      <c r="AQ8" s="59">
        <f>AP8*5</f>
        <v>0</v>
      </c>
      <c r="AR8" s="59"/>
      <c r="AS8" s="59">
        <f>AR8*1</f>
        <v>0</v>
      </c>
      <c r="AT8" s="59"/>
      <c r="AU8" s="59">
        <f>AT8*0.5</f>
        <v>0</v>
      </c>
      <c r="AV8" s="59"/>
      <c r="AW8" s="65">
        <f>AV8*1</f>
        <v>0</v>
      </c>
      <c r="AX8" s="65">
        <f>IF(AI8+AK8+AM8+AO8+AQ8+AS8+AU8+AW8&gt;10,10,AI8+AK8+AM8+AO8+AQ8+AS8+AU8+AW8)</f>
        <v>0</v>
      </c>
      <c r="AY8" s="66">
        <f>AG8+AX8</f>
        <v>12</v>
      </c>
      <c r="AZ8" s="100">
        <f>S8+AB8+AY8</f>
        <v>175</v>
      </c>
    </row>
    <row r="9" spans="1:52" s="98" customFormat="1" ht="13.5">
      <c r="A9" s="63">
        <v>5</v>
      </c>
      <c r="B9" s="55" t="s">
        <v>197</v>
      </c>
      <c r="C9" s="56">
        <v>20869</v>
      </c>
      <c r="D9" s="82" t="s">
        <v>52</v>
      </c>
      <c r="E9" s="99" t="s">
        <v>29</v>
      </c>
      <c r="F9" s="55" t="s">
        <v>52</v>
      </c>
      <c r="G9" s="83">
        <v>16</v>
      </c>
      <c r="H9" s="59">
        <f>G9*6</f>
        <v>96</v>
      </c>
      <c r="I9" s="59"/>
      <c r="J9" s="59">
        <f>I9*6</f>
        <v>0</v>
      </c>
      <c r="K9" s="59">
        <v>13</v>
      </c>
      <c r="L9" s="59">
        <f>IF(K9&gt;4,K9*2+4,K9*3)</f>
        <v>30</v>
      </c>
      <c r="M9" s="61"/>
      <c r="N9" s="59">
        <f>IF(M9&gt;4,M9*2+4,M9*3)</f>
        <v>0</v>
      </c>
      <c r="O9" s="61">
        <v>5</v>
      </c>
      <c r="P9" s="61">
        <f>O9*2</f>
        <v>10</v>
      </c>
      <c r="Q9" s="61">
        <v>7</v>
      </c>
      <c r="R9" s="61">
        <f>Q9*3</f>
        <v>21</v>
      </c>
      <c r="S9" s="62">
        <f>H9+J9+L9+N9+P9+R9</f>
        <v>157</v>
      </c>
      <c r="T9" s="63"/>
      <c r="U9" s="59">
        <f>IF(T9=0,0,6)</f>
        <v>0</v>
      </c>
      <c r="V9" s="59"/>
      <c r="W9" s="59">
        <f>V9*4</f>
        <v>0</v>
      </c>
      <c r="X9" s="59"/>
      <c r="Y9" s="59">
        <f>X9*3</f>
        <v>0</v>
      </c>
      <c r="Z9" s="59"/>
      <c r="AA9" s="59">
        <f>IF(Z9=0,0,6)</f>
        <v>0</v>
      </c>
      <c r="AB9" s="62">
        <f>U9+W9+Y9+AA9</f>
        <v>0</v>
      </c>
      <c r="AC9" s="63"/>
      <c r="AD9" s="59"/>
      <c r="AE9" s="62"/>
      <c r="AF9" s="63">
        <v>1</v>
      </c>
      <c r="AG9" s="59">
        <f>AF9*12</f>
        <v>12</v>
      </c>
      <c r="AH9" s="59"/>
      <c r="AI9" s="59">
        <f>AH9*5</f>
        <v>0</v>
      </c>
      <c r="AJ9" s="59">
        <v>1</v>
      </c>
      <c r="AK9" s="59">
        <f>AJ9*3</f>
        <v>3</v>
      </c>
      <c r="AL9" s="59"/>
      <c r="AM9" s="59">
        <f>AL9*1</f>
        <v>0</v>
      </c>
      <c r="AN9" s="59"/>
      <c r="AO9" s="59">
        <f>AN9*5</f>
        <v>0</v>
      </c>
      <c r="AP9" s="59"/>
      <c r="AQ9" s="59">
        <f>AP9*5</f>
        <v>0</v>
      </c>
      <c r="AR9" s="59"/>
      <c r="AS9" s="59">
        <f>AR9*1</f>
        <v>0</v>
      </c>
      <c r="AT9" s="59"/>
      <c r="AU9" s="59">
        <f>AT9*0.5</f>
        <v>0</v>
      </c>
      <c r="AV9" s="59"/>
      <c r="AW9" s="65">
        <f>AV9*1</f>
        <v>0</v>
      </c>
      <c r="AX9" s="65">
        <f>IF(AI9+AK9+AM9+AO9+AQ9+AS9+AU9+AW9&gt;10,10,AI9+AK9+AM9+AO9+AQ9+AS9+AU9+AW9)</f>
        <v>3</v>
      </c>
      <c r="AY9" s="66">
        <f>AG9+AX9</f>
        <v>15</v>
      </c>
      <c r="AZ9" s="100">
        <f>S9+AB9+AY9</f>
        <v>172</v>
      </c>
    </row>
    <row r="10" spans="1:52" s="98" customFormat="1" ht="13.5">
      <c r="A10" s="63">
        <v>6</v>
      </c>
      <c r="B10" s="55" t="s">
        <v>93</v>
      </c>
      <c r="C10" s="56">
        <v>21767</v>
      </c>
      <c r="D10" s="82" t="s">
        <v>52</v>
      </c>
      <c r="E10" s="99" t="s">
        <v>29</v>
      </c>
      <c r="F10" s="55" t="s">
        <v>52</v>
      </c>
      <c r="G10" s="83">
        <v>14</v>
      </c>
      <c r="H10" s="59">
        <f>G10*6</f>
        <v>84</v>
      </c>
      <c r="I10" s="59"/>
      <c r="J10" s="59">
        <f>I10*6</f>
        <v>0</v>
      </c>
      <c r="K10" s="59">
        <v>19</v>
      </c>
      <c r="L10" s="59">
        <f>IF(K10&gt;4,K10*2+4,K10*3)</f>
        <v>42</v>
      </c>
      <c r="M10" s="61"/>
      <c r="N10" s="59">
        <f>IF(M10&gt;4,M10*2+4,M10*3)</f>
        <v>0</v>
      </c>
      <c r="O10" s="61">
        <v>5</v>
      </c>
      <c r="P10" s="61">
        <f>O10*2</f>
        <v>10</v>
      </c>
      <c r="Q10" s="61">
        <v>7</v>
      </c>
      <c r="R10" s="61">
        <f>Q10*3</f>
        <v>21</v>
      </c>
      <c r="S10" s="62">
        <f>H10+J10+L10+N10+P10+R10</f>
        <v>157</v>
      </c>
      <c r="T10" s="63"/>
      <c r="U10" s="59">
        <f>IF(T10=0,0,6)</f>
        <v>0</v>
      </c>
      <c r="V10" s="59"/>
      <c r="W10" s="59">
        <f>V10*4</f>
        <v>0</v>
      </c>
      <c r="X10" s="59"/>
      <c r="Y10" s="59">
        <f>X10*3</f>
        <v>0</v>
      </c>
      <c r="Z10" s="59"/>
      <c r="AA10" s="59">
        <f>IF(Z10=0,0,6)</f>
        <v>0</v>
      </c>
      <c r="AB10" s="62">
        <f>U10+W10+Y10+AA10</f>
        <v>0</v>
      </c>
      <c r="AC10" s="63"/>
      <c r="AD10" s="59"/>
      <c r="AE10" s="62"/>
      <c r="AF10" s="63">
        <v>1</v>
      </c>
      <c r="AG10" s="59">
        <f>AF10*12</f>
        <v>12</v>
      </c>
      <c r="AH10" s="59"/>
      <c r="AI10" s="59">
        <f>AH10*5</f>
        <v>0</v>
      </c>
      <c r="AJ10" s="59">
        <v>1</v>
      </c>
      <c r="AK10" s="59">
        <f>AJ10*3</f>
        <v>3</v>
      </c>
      <c r="AL10" s="59"/>
      <c r="AM10" s="59">
        <f>AL10*1</f>
        <v>0</v>
      </c>
      <c r="AN10" s="59"/>
      <c r="AO10" s="59">
        <f>AN10*5</f>
        <v>0</v>
      </c>
      <c r="AP10" s="59"/>
      <c r="AQ10" s="59">
        <f>AP10*5</f>
        <v>0</v>
      </c>
      <c r="AR10" s="59"/>
      <c r="AS10" s="59">
        <f>AR10*1</f>
        <v>0</v>
      </c>
      <c r="AT10" s="59"/>
      <c r="AU10" s="59">
        <f>AT10*0.5</f>
        <v>0</v>
      </c>
      <c r="AV10" s="59"/>
      <c r="AW10" s="65">
        <f>AV10*1</f>
        <v>0</v>
      </c>
      <c r="AX10" s="65">
        <f>IF(AI10+AK10+AM10+AO10+AQ10+AS10+AU10+AW10&gt;10,10,AI10+AK10+AM10+AO10+AQ10+AS10+AU10+AW10)</f>
        <v>3</v>
      </c>
      <c r="AY10" s="66">
        <f>AG10+AX10</f>
        <v>15</v>
      </c>
      <c r="AZ10" s="100">
        <f>S10+AB10+AY10</f>
        <v>172</v>
      </c>
    </row>
    <row r="11" spans="1:52" s="98" customFormat="1" ht="13.5">
      <c r="A11" s="63">
        <v>7</v>
      </c>
      <c r="B11" s="55" t="s">
        <v>82</v>
      </c>
      <c r="C11" s="56">
        <v>22286</v>
      </c>
      <c r="D11" s="82" t="s">
        <v>52</v>
      </c>
      <c r="E11" s="99" t="s">
        <v>29</v>
      </c>
      <c r="F11" s="55" t="s">
        <v>52</v>
      </c>
      <c r="G11" s="83">
        <v>15</v>
      </c>
      <c r="H11" s="59">
        <f>G11*6</f>
        <v>90</v>
      </c>
      <c r="I11" s="59"/>
      <c r="J11" s="59">
        <f>I11*6</f>
        <v>0</v>
      </c>
      <c r="K11" s="59">
        <v>19</v>
      </c>
      <c r="L11" s="59">
        <f>IF(K11&gt;4,K11*2+4,K11*3)</f>
        <v>42</v>
      </c>
      <c r="M11" s="61"/>
      <c r="N11" s="59">
        <f>IF(M11&gt;4,M11*2+4,M11*3)</f>
        <v>0</v>
      </c>
      <c r="O11" s="61">
        <v>5</v>
      </c>
      <c r="P11" s="61">
        <f>O11*2</f>
        <v>10</v>
      </c>
      <c r="Q11" s="61">
        <v>6</v>
      </c>
      <c r="R11" s="61">
        <f>Q11*3</f>
        <v>18</v>
      </c>
      <c r="S11" s="62">
        <f>H11+J11+L11+N11+P11+R11</f>
        <v>160</v>
      </c>
      <c r="T11" s="63"/>
      <c r="U11" s="59">
        <f>IF(T11=0,0,6)</f>
        <v>0</v>
      </c>
      <c r="V11" s="59"/>
      <c r="W11" s="59">
        <f>V11*4</f>
        <v>0</v>
      </c>
      <c r="X11" s="59"/>
      <c r="Y11" s="59">
        <f>X11*3</f>
        <v>0</v>
      </c>
      <c r="Z11" s="59"/>
      <c r="AA11" s="59">
        <f>IF(Z11=0,0,6)</f>
        <v>0</v>
      </c>
      <c r="AB11" s="62">
        <f>U11+W11+Y11+AA11</f>
        <v>0</v>
      </c>
      <c r="AC11" s="63"/>
      <c r="AD11" s="59"/>
      <c r="AE11" s="62"/>
      <c r="AF11" s="63">
        <v>1</v>
      </c>
      <c r="AG11" s="59">
        <f>AF11*12</f>
        <v>12</v>
      </c>
      <c r="AH11" s="59"/>
      <c r="AI11" s="59">
        <f>AH11*5</f>
        <v>0</v>
      </c>
      <c r="AJ11" s="59"/>
      <c r="AK11" s="59">
        <f>AJ11*3</f>
        <v>0</v>
      </c>
      <c r="AL11" s="59"/>
      <c r="AM11" s="59">
        <f>AL11*1</f>
        <v>0</v>
      </c>
      <c r="AN11" s="59"/>
      <c r="AO11" s="59">
        <f>AN11*5</f>
        <v>0</v>
      </c>
      <c r="AP11" s="59"/>
      <c r="AQ11" s="59">
        <f>AP11*5</f>
        <v>0</v>
      </c>
      <c r="AR11" s="59"/>
      <c r="AS11" s="59">
        <f>AR11*1</f>
        <v>0</v>
      </c>
      <c r="AT11" s="59"/>
      <c r="AU11" s="59">
        <f>AT11*0.5</f>
        <v>0</v>
      </c>
      <c r="AV11" s="59"/>
      <c r="AW11" s="65">
        <f>AV11*1</f>
        <v>0</v>
      </c>
      <c r="AX11" s="65">
        <f>IF(AI11+AK11+AM11+AO11+AQ11+AS11+AU11+AW11&gt;10,10,AI11+AK11+AM11+AO11+AQ11+AS11+AU11+AW11)</f>
        <v>0</v>
      </c>
      <c r="AY11" s="66">
        <f>AG11+AX11</f>
        <v>12</v>
      </c>
      <c r="AZ11" s="100">
        <f>S11+AB11+AY11</f>
        <v>172</v>
      </c>
    </row>
    <row r="12" spans="1:52" s="98" customFormat="1" ht="13.5">
      <c r="A12" s="63">
        <v>8</v>
      </c>
      <c r="B12" s="55" t="s">
        <v>90</v>
      </c>
      <c r="C12" s="56">
        <v>23116</v>
      </c>
      <c r="D12" s="82" t="s">
        <v>52</v>
      </c>
      <c r="E12" s="99" t="s">
        <v>29</v>
      </c>
      <c r="F12" s="55" t="s">
        <v>52</v>
      </c>
      <c r="G12" s="83">
        <v>16</v>
      </c>
      <c r="H12" s="59">
        <f>G12*6</f>
        <v>96</v>
      </c>
      <c r="I12" s="59"/>
      <c r="J12" s="59">
        <f>I12*6</f>
        <v>0</v>
      </c>
      <c r="K12" s="59">
        <v>17</v>
      </c>
      <c r="L12" s="59">
        <f>IF(K12&gt;4,K12*2+4,K12*3)</f>
        <v>38</v>
      </c>
      <c r="M12" s="61"/>
      <c r="N12" s="59">
        <f>IF(M12&gt;4,M12*2+4,M12*3)</f>
        <v>0</v>
      </c>
      <c r="O12" s="61">
        <v>5</v>
      </c>
      <c r="P12" s="61">
        <f>O12*2</f>
        <v>10</v>
      </c>
      <c r="Q12" s="61">
        <v>4</v>
      </c>
      <c r="R12" s="61">
        <f>Q12*3</f>
        <v>12</v>
      </c>
      <c r="S12" s="62">
        <f>H12+J12+L12+N12+P12+R12</f>
        <v>156</v>
      </c>
      <c r="T12" s="63"/>
      <c r="U12" s="59">
        <f>IF(T12=0,0,6)</f>
        <v>0</v>
      </c>
      <c r="V12" s="59"/>
      <c r="W12" s="59">
        <f>V12*4</f>
        <v>0</v>
      </c>
      <c r="X12" s="59"/>
      <c r="Y12" s="59">
        <f>X12*3</f>
        <v>0</v>
      </c>
      <c r="Z12" s="59"/>
      <c r="AA12" s="59">
        <f>IF(Z12=0,0,6)</f>
        <v>0</v>
      </c>
      <c r="AB12" s="62">
        <f>U12+W12+Y12+AA12</f>
        <v>0</v>
      </c>
      <c r="AC12" s="63"/>
      <c r="AD12" s="59"/>
      <c r="AE12" s="62"/>
      <c r="AF12" s="63">
        <v>1</v>
      </c>
      <c r="AG12" s="59">
        <f>AF12*12</f>
        <v>12</v>
      </c>
      <c r="AH12" s="59"/>
      <c r="AI12" s="59">
        <f>AH12*5</f>
        <v>0</v>
      </c>
      <c r="AJ12" s="59"/>
      <c r="AK12" s="59">
        <f>AJ12*3</f>
        <v>0</v>
      </c>
      <c r="AL12" s="59"/>
      <c r="AM12" s="59">
        <f>AL12*1</f>
        <v>0</v>
      </c>
      <c r="AN12" s="59"/>
      <c r="AO12" s="59">
        <f>AN12*5</f>
        <v>0</v>
      </c>
      <c r="AP12" s="59"/>
      <c r="AQ12" s="59">
        <f>AP12*5</f>
        <v>0</v>
      </c>
      <c r="AR12" s="59"/>
      <c r="AS12" s="59">
        <f>AR12*1</f>
        <v>0</v>
      </c>
      <c r="AT12" s="59"/>
      <c r="AU12" s="59">
        <f>AT12*0.5</f>
        <v>0</v>
      </c>
      <c r="AV12" s="59"/>
      <c r="AW12" s="65">
        <f>AV12*1</f>
        <v>0</v>
      </c>
      <c r="AX12" s="65">
        <f>IF(AI12+AK12+AM12+AO12+AQ12+AS12+AU12+AW12&gt;10,10,AI12+AK12+AM12+AO12+AQ12+AS12+AU12+AW12)</f>
        <v>0</v>
      </c>
      <c r="AY12" s="66">
        <f>AG12+AX12</f>
        <v>12</v>
      </c>
      <c r="AZ12" s="100">
        <f>S12+AB12+AY12</f>
        <v>168</v>
      </c>
    </row>
    <row r="13" spans="1:52" s="98" customFormat="1" ht="13.5">
      <c r="A13" s="63">
        <v>9</v>
      </c>
      <c r="B13" s="55" t="s">
        <v>84</v>
      </c>
      <c r="C13" s="56">
        <v>22253</v>
      </c>
      <c r="D13" s="82" t="s">
        <v>35</v>
      </c>
      <c r="E13" s="99" t="s">
        <v>30</v>
      </c>
      <c r="F13" s="55" t="s">
        <v>52</v>
      </c>
      <c r="G13" s="83">
        <v>14</v>
      </c>
      <c r="H13" s="59">
        <f>G13*6</f>
        <v>84</v>
      </c>
      <c r="I13" s="59"/>
      <c r="J13" s="59">
        <f>I13*6</f>
        <v>0</v>
      </c>
      <c r="K13" s="59">
        <v>20</v>
      </c>
      <c r="L13" s="59">
        <f>IF(K13&gt;4,K13*2+4,K13*3)</f>
        <v>44</v>
      </c>
      <c r="M13" s="61"/>
      <c r="N13" s="59">
        <f>IF(M13&gt;4,M13*2+4,M13*3)</f>
        <v>0</v>
      </c>
      <c r="O13" s="61">
        <v>5</v>
      </c>
      <c r="P13" s="61">
        <f>O13*2</f>
        <v>10</v>
      </c>
      <c r="Q13" s="61">
        <v>5</v>
      </c>
      <c r="R13" s="61">
        <f>Q13*3</f>
        <v>15</v>
      </c>
      <c r="S13" s="62">
        <f>H13+J13+L13+N13+P13+R13</f>
        <v>153</v>
      </c>
      <c r="T13" s="63"/>
      <c r="U13" s="59">
        <f>IF(T13=0,0,6)</f>
        <v>0</v>
      </c>
      <c r="V13" s="59"/>
      <c r="W13" s="59">
        <f>V13*4</f>
        <v>0</v>
      </c>
      <c r="X13" s="59"/>
      <c r="Y13" s="59">
        <f>X13*3</f>
        <v>0</v>
      </c>
      <c r="Z13" s="59"/>
      <c r="AA13" s="59">
        <f>IF(Z13=0,0,6)</f>
        <v>0</v>
      </c>
      <c r="AB13" s="62">
        <f>U13+W13+Y13+AA13</f>
        <v>0</v>
      </c>
      <c r="AC13" s="63"/>
      <c r="AD13" s="59"/>
      <c r="AE13" s="62"/>
      <c r="AF13" s="63">
        <v>1</v>
      </c>
      <c r="AG13" s="59">
        <f>AF13*12</f>
        <v>12</v>
      </c>
      <c r="AH13" s="59"/>
      <c r="AI13" s="59">
        <f>AH13*5</f>
        <v>0</v>
      </c>
      <c r="AJ13" s="59"/>
      <c r="AK13" s="59">
        <f>AJ13*3</f>
        <v>0</v>
      </c>
      <c r="AL13" s="59"/>
      <c r="AM13" s="59">
        <f>AL13*1</f>
        <v>0</v>
      </c>
      <c r="AN13" s="59"/>
      <c r="AO13" s="59">
        <f>AN13*5</f>
        <v>0</v>
      </c>
      <c r="AP13" s="59"/>
      <c r="AQ13" s="59">
        <f>AP13*5</f>
        <v>0</v>
      </c>
      <c r="AR13" s="59"/>
      <c r="AS13" s="59">
        <f>AR13*1</f>
        <v>0</v>
      </c>
      <c r="AT13" s="59"/>
      <c r="AU13" s="59">
        <f>AT13*0.5</f>
        <v>0</v>
      </c>
      <c r="AV13" s="59"/>
      <c r="AW13" s="65">
        <f>AV13*1</f>
        <v>0</v>
      </c>
      <c r="AX13" s="65">
        <f>IF(AI13+AK13+AM13+AO13+AQ13+AS13+AU13+AW13&gt;10,10,AI13+AK13+AM13+AO13+AQ13+AS13+AU13+AW13)</f>
        <v>0</v>
      </c>
      <c r="AY13" s="66">
        <f>AG13+AX13</f>
        <v>12</v>
      </c>
      <c r="AZ13" s="100">
        <f>S13+AB13+AY13</f>
        <v>165</v>
      </c>
    </row>
    <row r="14" spans="1:52" s="98" customFormat="1" ht="13.5">
      <c r="A14" s="63">
        <v>10</v>
      </c>
      <c r="B14" s="55" t="s">
        <v>91</v>
      </c>
      <c r="C14" s="56">
        <v>22262</v>
      </c>
      <c r="D14" s="82" t="s">
        <v>92</v>
      </c>
      <c r="E14" s="99" t="s">
        <v>29</v>
      </c>
      <c r="F14" s="55" t="s">
        <v>52</v>
      </c>
      <c r="G14" s="83">
        <v>14</v>
      </c>
      <c r="H14" s="59">
        <f>G14*6</f>
        <v>84</v>
      </c>
      <c r="I14" s="59"/>
      <c r="J14" s="59">
        <f>I14*6</f>
        <v>0</v>
      </c>
      <c r="K14" s="59">
        <v>17</v>
      </c>
      <c r="L14" s="59">
        <f>IF(K14&gt;4,K14*2+4,K14*3)</f>
        <v>38</v>
      </c>
      <c r="M14" s="61"/>
      <c r="N14" s="59">
        <f>IF(M14&gt;4,M14*2+4,M14*3)</f>
        <v>0</v>
      </c>
      <c r="O14" s="61">
        <v>5</v>
      </c>
      <c r="P14" s="61">
        <f>O14*2</f>
        <v>10</v>
      </c>
      <c r="Q14" s="61">
        <v>7</v>
      </c>
      <c r="R14" s="61">
        <f>Q14*3</f>
        <v>21</v>
      </c>
      <c r="S14" s="62">
        <f>H14+J14+L14+N14+P14+R14</f>
        <v>153</v>
      </c>
      <c r="T14" s="63"/>
      <c r="U14" s="59">
        <f>IF(T14=0,0,6)</f>
        <v>0</v>
      </c>
      <c r="V14" s="59"/>
      <c r="W14" s="59">
        <f>V14*4</f>
        <v>0</v>
      </c>
      <c r="X14" s="59"/>
      <c r="Y14" s="59">
        <f>X14*3</f>
        <v>0</v>
      </c>
      <c r="Z14" s="59"/>
      <c r="AA14" s="59">
        <f>IF(Z14=0,0,6)</f>
        <v>0</v>
      </c>
      <c r="AB14" s="62">
        <f>U14+W14+Y14+AA14</f>
        <v>0</v>
      </c>
      <c r="AC14" s="63"/>
      <c r="AD14" s="59"/>
      <c r="AE14" s="62" t="s">
        <v>68</v>
      </c>
      <c r="AF14" s="63">
        <v>1</v>
      </c>
      <c r="AG14" s="59">
        <f>AF14*12</f>
        <v>12</v>
      </c>
      <c r="AH14" s="59"/>
      <c r="AI14" s="59">
        <f>AH14*5</f>
        <v>0</v>
      </c>
      <c r="AJ14" s="59"/>
      <c r="AK14" s="59">
        <f>AJ14*3</f>
        <v>0</v>
      </c>
      <c r="AL14" s="59"/>
      <c r="AM14" s="59">
        <f>AL14*1</f>
        <v>0</v>
      </c>
      <c r="AN14" s="59"/>
      <c r="AO14" s="59">
        <f>AN14*5</f>
        <v>0</v>
      </c>
      <c r="AP14" s="59"/>
      <c r="AQ14" s="59">
        <f>AP14*5</f>
        <v>0</v>
      </c>
      <c r="AR14" s="59"/>
      <c r="AS14" s="59">
        <f>AR14*1</f>
        <v>0</v>
      </c>
      <c r="AT14" s="59"/>
      <c r="AU14" s="59">
        <f>AT14*0.5</f>
        <v>0</v>
      </c>
      <c r="AV14" s="59"/>
      <c r="AW14" s="65">
        <f>AV14*1</f>
        <v>0</v>
      </c>
      <c r="AX14" s="65">
        <f>IF(AI14+AK14+AM14+AO14+AQ14+AS14+AU14+AW14&gt;10,10,AI14+AK14+AM14+AO14+AQ14+AS14+AU14+AW14)</f>
        <v>0</v>
      </c>
      <c r="AY14" s="66">
        <f>AG14+AX14</f>
        <v>12</v>
      </c>
      <c r="AZ14" s="100">
        <f>S14+AB14+AY14</f>
        <v>165</v>
      </c>
    </row>
    <row r="15" spans="1:52" s="98" customFormat="1" ht="13.5">
      <c r="A15" s="63">
        <v>11</v>
      </c>
      <c r="B15" s="55" t="s">
        <v>86</v>
      </c>
      <c r="C15" s="56">
        <v>24223</v>
      </c>
      <c r="D15" s="82" t="s">
        <v>87</v>
      </c>
      <c r="E15" s="99" t="s">
        <v>29</v>
      </c>
      <c r="F15" s="55" t="s">
        <v>52</v>
      </c>
      <c r="G15" s="83">
        <v>14</v>
      </c>
      <c r="H15" s="59">
        <f>G15*6</f>
        <v>84</v>
      </c>
      <c r="I15" s="59"/>
      <c r="J15" s="59">
        <f>I15*6</f>
        <v>0</v>
      </c>
      <c r="K15" s="59">
        <v>17</v>
      </c>
      <c r="L15" s="59">
        <f>IF(K15&gt;4,K15*2+4,K15*3)</f>
        <v>38</v>
      </c>
      <c r="M15" s="61"/>
      <c r="N15" s="59">
        <f>IF(M15&gt;4,M15*2+4,M15*3)</f>
        <v>0</v>
      </c>
      <c r="O15" s="61">
        <v>5</v>
      </c>
      <c r="P15" s="61">
        <f>O15*2</f>
        <v>10</v>
      </c>
      <c r="Q15" s="61">
        <v>7</v>
      </c>
      <c r="R15" s="61">
        <f>Q15*3</f>
        <v>21</v>
      </c>
      <c r="S15" s="62">
        <f>H15+J15+L15+N15+P15+R15</f>
        <v>153</v>
      </c>
      <c r="T15" s="63"/>
      <c r="U15" s="59">
        <f>IF(T15=0,0,6)</f>
        <v>0</v>
      </c>
      <c r="V15" s="59"/>
      <c r="W15" s="59">
        <f>V15*4</f>
        <v>0</v>
      </c>
      <c r="X15" s="59"/>
      <c r="Y15" s="59">
        <f>X15*3</f>
        <v>0</v>
      </c>
      <c r="Z15" s="59"/>
      <c r="AA15" s="59">
        <f>IF(Z15=0,0,6)</f>
        <v>0</v>
      </c>
      <c r="AB15" s="62">
        <f>U15+W15+Y15+AA15</f>
        <v>0</v>
      </c>
      <c r="AC15" s="63"/>
      <c r="AD15" s="59"/>
      <c r="AE15" s="62"/>
      <c r="AF15" s="63">
        <v>1</v>
      </c>
      <c r="AG15" s="59">
        <f>AF15*12</f>
        <v>12</v>
      </c>
      <c r="AH15" s="59"/>
      <c r="AI15" s="59">
        <f>AH15*5</f>
        <v>0</v>
      </c>
      <c r="AJ15" s="59"/>
      <c r="AK15" s="59">
        <f>AJ15*3</f>
        <v>0</v>
      </c>
      <c r="AL15" s="59"/>
      <c r="AM15" s="59">
        <f>AL15*1</f>
        <v>0</v>
      </c>
      <c r="AN15" s="59"/>
      <c r="AO15" s="59">
        <f>AN15*5</f>
        <v>0</v>
      </c>
      <c r="AP15" s="59"/>
      <c r="AQ15" s="59">
        <f>AP15*5</f>
        <v>0</v>
      </c>
      <c r="AR15" s="59"/>
      <c r="AS15" s="59">
        <f>AR15*1</f>
        <v>0</v>
      </c>
      <c r="AT15" s="59"/>
      <c r="AU15" s="59">
        <f>AT15*0.5</f>
        <v>0</v>
      </c>
      <c r="AV15" s="59"/>
      <c r="AW15" s="65">
        <f>AV15*1</f>
        <v>0</v>
      </c>
      <c r="AX15" s="65">
        <f>IF(AI15+AK15+AM15+AO15+AQ15+AS15+AU15+AW15&gt;10,10,AI15+AK15+AM15+AO15+AQ15+AS15+AU15+AW15)</f>
        <v>0</v>
      </c>
      <c r="AY15" s="66">
        <f>AG15+AX15</f>
        <v>12</v>
      </c>
      <c r="AZ15" s="100">
        <f>S15+AB15+AY15</f>
        <v>165</v>
      </c>
    </row>
    <row r="16" spans="1:52" s="98" customFormat="1" ht="13.5">
      <c r="A16" s="63">
        <v>12</v>
      </c>
      <c r="B16" s="55" t="s">
        <v>95</v>
      </c>
      <c r="C16" s="56">
        <v>21242</v>
      </c>
      <c r="D16" s="82" t="s">
        <v>52</v>
      </c>
      <c r="E16" s="99" t="s">
        <v>29</v>
      </c>
      <c r="F16" s="55" t="s">
        <v>52</v>
      </c>
      <c r="G16" s="83">
        <v>14</v>
      </c>
      <c r="H16" s="59">
        <f>G16*6</f>
        <v>84</v>
      </c>
      <c r="I16" s="59"/>
      <c r="J16" s="59">
        <f>I16*6</f>
        <v>0</v>
      </c>
      <c r="K16" s="59">
        <v>18</v>
      </c>
      <c r="L16" s="59">
        <f>IF(K16&gt;4,K16*2+4,K16*3)</f>
        <v>40</v>
      </c>
      <c r="M16" s="61"/>
      <c r="N16" s="59">
        <f>IF(M16&gt;4,M16*2+4,M16*3)</f>
        <v>0</v>
      </c>
      <c r="O16" s="61">
        <v>5</v>
      </c>
      <c r="P16" s="61">
        <f>O16*2</f>
        <v>10</v>
      </c>
      <c r="Q16" s="61">
        <v>6</v>
      </c>
      <c r="R16" s="61">
        <f>Q16*3</f>
        <v>18</v>
      </c>
      <c r="S16" s="62">
        <f>H16+J16+L16+N16+P16+R16</f>
        <v>152</v>
      </c>
      <c r="T16" s="63"/>
      <c r="U16" s="59">
        <f>IF(T16=0,0,6)</f>
        <v>0</v>
      </c>
      <c r="V16" s="59"/>
      <c r="W16" s="59">
        <f>V16*4</f>
        <v>0</v>
      </c>
      <c r="X16" s="59"/>
      <c r="Y16" s="59">
        <f>X16*3</f>
        <v>0</v>
      </c>
      <c r="Z16" s="59"/>
      <c r="AA16" s="59">
        <f>IF(Z16=0,0,6)</f>
        <v>0</v>
      </c>
      <c r="AB16" s="62">
        <f>U16+W16+Y16+AA16</f>
        <v>0</v>
      </c>
      <c r="AC16" s="63"/>
      <c r="AD16" s="59"/>
      <c r="AE16" s="62"/>
      <c r="AF16" s="63">
        <v>1</v>
      </c>
      <c r="AG16" s="59">
        <f>AF16*12</f>
        <v>12</v>
      </c>
      <c r="AH16" s="59"/>
      <c r="AI16" s="59">
        <f>AH16*5</f>
        <v>0</v>
      </c>
      <c r="AJ16" s="59"/>
      <c r="AK16" s="59">
        <f>AJ16*3</f>
        <v>0</v>
      </c>
      <c r="AL16" s="59"/>
      <c r="AM16" s="59">
        <f>AL16*1</f>
        <v>0</v>
      </c>
      <c r="AN16" s="59"/>
      <c r="AO16" s="59">
        <f>AN16*5</f>
        <v>0</v>
      </c>
      <c r="AP16" s="59"/>
      <c r="AQ16" s="59">
        <f>AP16*5</f>
        <v>0</v>
      </c>
      <c r="AR16" s="59"/>
      <c r="AS16" s="59">
        <f>AR16*1</f>
        <v>0</v>
      </c>
      <c r="AT16" s="59"/>
      <c r="AU16" s="59">
        <f>AT16*0.5</f>
        <v>0</v>
      </c>
      <c r="AV16" s="59"/>
      <c r="AW16" s="65">
        <f>AV16*1</f>
        <v>0</v>
      </c>
      <c r="AX16" s="65">
        <f>IF(AI16+AK16+AM16+AO16+AQ16+AS16+AU16+AW16&gt;10,10,AI16+AK16+AM16+AO16+AQ16+AS16+AU16+AW16)</f>
        <v>0</v>
      </c>
      <c r="AY16" s="66">
        <f>AG16+AX16</f>
        <v>12</v>
      </c>
      <c r="AZ16" s="100">
        <f>S16+AB16+AY16</f>
        <v>164</v>
      </c>
    </row>
    <row r="17" spans="1:52" s="98" customFormat="1" ht="13.5">
      <c r="A17" s="63">
        <v>13</v>
      </c>
      <c r="B17" s="55" t="s">
        <v>96</v>
      </c>
      <c r="C17" s="56">
        <v>24937</v>
      </c>
      <c r="D17" s="82" t="s">
        <v>52</v>
      </c>
      <c r="E17" s="99" t="s">
        <v>29</v>
      </c>
      <c r="F17" s="55" t="s">
        <v>52</v>
      </c>
      <c r="G17" s="83">
        <v>16</v>
      </c>
      <c r="H17" s="59">
        <f>G17*6</f>
        <v>96</v>
      </c>
      <c r="I17" s="59"/>
      <c r="J17" s="59">
        <f>I17*6</f>
        <v>0</v>
      </c>
      <c r="K17" s="59">
        <v>11</v>
      </c>
      <c r="L17" s="59">
        <f>IF(K17&gt;4,K17*2+4,K17*3)</f>
        <v>26</v>
      </c>
      <c r="M17" s="61"/>
      <c r="N17" s="59">
        <f>IF(M17&gt;4,M17*2+4,M17*3)</f>
        <v>0</v>
      </c>
      <c r="O17" s="61">
        <v>3</v>
      </c>
      <c r="P17" s="61">
        <f>O17*2</f>
        <v>6</v>
      </c>
      <c r="Q17" s="61">
        <v>6</v>
      </c>
      <c r="R17" s="61">
        <f>Q17*3</f>
        <v>18</v>
      </c>
      <c r="S17" s="62">
        <f>H17+J17+L17+N17+P17+R17</f>
        <v>146</v>
      </c>
      <c r="T17" s="63"/>
      <c r="U17" s="59">
        <f>IF(T17=0,0,6)</f>
        <v>0</v>
      </c>
      <c r="V17" s="59"/>
      <c r="W17" s="59">
        <f>V17*4</f>
        <v>0</v>
      </c>
      <c r="X17" s="59">
        <v>1</v>
      </c>
      <c r="Y17" s="59">
        <f>X17*3</f>
        <v>3</v>
      </c>
      <c r="Z17" s="59"/>
      <c r="AA17" s="59">
        <f>IF(Z17=0,0,6)</f>
        <v>0</v>
      </c>
      <c r="AB17" s="62">
        <f>U17+W17+Y17+AA17</f>
        <v>3</v>
      </c>
      <c r="AC17" s="63"/>
      <c r="AD17" s="59"/>
      <c r="AE17" s="62"/>
      <c r="AF17" s="63">
        <v>1</v>
      </c>
      <c r="AG17" s="59">
        <f>AF17*12</f>
        <v>12</v>
      </c>
      <c r="AH17" s="59"/>
      <c r="AI17" s="59">
        <f>AH17*5</f>
        <v>0</v>
      </c>
      <c r="AJ17" s="59">
        <v>1</v>
      </c>
      <c r="AK17" s="59">
        <f>AJ17*3</f>
        <v>3</v>
      </c>
      <c r="AL17" s="59"/>
      <c r="AM17" s="59">
        <f>AL17*1</f>
        <v>0</v>
      </c>
      <c r="AN17" s="59"/>
      <c r="AO17" s="59">
        <f>AN17*5</f>
        <v>0</v>
      </c>
      <c r="AP17" s="59"/>
      <c r="AQ17" s="59">
        <f>AP17*5</f>
        <v>0</v>
      </c>
      <c r="AR17" s="59"/>
      <c r="AS17" s="59">
        <f>AR17*1</f>
        <v>0</v>
      </c>
      <c r="AT17" s="59"/>
      <c r="AU17" s="59">
        <f>AT17*0.5</f>
        <v>0</v>
      </c>
      <c r="AV17" s="59"/>
      <c r="AW17" s="65">
        <f>AV17*1</f>
        <v>0</v>
      </c>
      <c r="AX17" s="65">
        <f>IF(AI17+AK17+AM17+AO17+AQ17+AS17+AU17+AW17&gt;10,10,AI17+AK17+AM17+AO17+AQ17+AS17+AU17+AW17)</f>
        <v>3</v>
      </c>
      <c r="AY17" s="66">
        <f>AG17+AX17</f>
        <v>15</v>
      </c>
      <c r="AZ17" s="100">
        <f>S17+AB17+AY17</f>
        <v>164</v>
      </c>
    </row>
    <row r="18" spans="1:52" s="98" customFormat="1" ht="13.5">
      <c r="A18" s="63">
        <v>14</v>
      </c>
      <c r="B18" s="55" t="s">
        <v>85</v>
      </c>
      <c r="C18" s="56">
        <v>21946</v>
      </c>
      <c r="D18" s="82" t="s">
        <v>56</v>
      </c>
      <c r="E18" s="99" t="s">
        <v>29</v>
      </c>
      <c r="F18" s="55" t="s">
        <v>52</v>
      </c>
      <c r="G18" s="83">
        <v>13</v>
      </c>
      <c r="H18" s="59">
        <f>G18*6</f>
        <v>78</v>
      </c>
      <c r="I18" s="59"/>
      <c r="J18" s="59">
        <f>I18*6</f>
        <v>0</v>
      </c>
      <c r="K18" s="59">
        <v>14</v>
      </c>
      <c r="L18" s="59">
        <f>IF(K18&gt;4,K18*2+4,K18*3)</f>
        <v>32</v>
      </c>
      <c r="M18" s="61"/>
      <c r="N18" s="59">
        <f>IF(M18&gt;4,M18*2+4,M18*3)</f>
        <v>0</v>
      </c>
      <c r="O18" s="61">
        <v>5</v>
      </c>
      <c r="P18" s="61">
        <f>O18*2</f>
        <v>10</v>
      </c>
      <c r="Q18" s="61">
        <v>6</v>
      </c>
      <c r="R18" s="61">
        <f>Q18*3</f>
        <v>18</v>
      </c>
      <c r="S18" s="62">
        <f>H18+J18+L18+N18+P18+R18</f>
        <v>138</v>
      </c>
      <c r="T18" s="63"/>
      <c r="U18" s="59">
        <f>IF(T18=0,0,6)</f>
        <v>0</v>
      </c>
      <c r="V18" s="59"/>
      <c r="W18" s="59">
        <f>V18*4</f>
        <v>0</v>
      </c>
      <c r="X18" s="59">
        <v>1</v>
      </c>
      <c r="Y18" s="59">
        <f>X18*3</f>
        <v>3</v>
      </c>
      <c r="Z18" s="59"/>
      <c r="AA18" s="59">
        <f>IF(Z18=0,0,6)</f>
        <v>0</v>
      </c>
      <c r="AB18" s="62">
        <f>U18+W18+Y18+AA18</f>
        <v>3</v>
      </c>
      <c r="AC18" s="63"/>
      <c r="AD18" s="59"/>
      <c r="AE18" s="62"/>
      <c r="AF18" s="63">
        <v>1</v>
      </c>
      <c r="AG18" s="59">
        <f>AF18*12</f>
        <v>12</v>
      </c>
      <c r="AH18" s="59"/>
      <c r="AI18" s="59">
        <f>AH18*5</f>
        <v>0</v>
      </c>
      <c r="AJ18" s="59">
        <v>1</v>
      </c>
      <c r="AK18" s="59">
        <f>AJ18*3</f>
        <v>3</v>
      </c>
      <c r="AL18" s="59"/>
      <c r="AM18" s="59">
        <f>AL18*1</f>
        <v>0</v>
      </c>
      <c r="AN18" s="59"/>
      <c r="AO18" s="59">
        <f>AN18*5</f>
        <v>0</v>
      </c>
      <c r="AP18" s="59"/>
      <c r="AQ18" s="59">
        <f>AP18*5</f>
        <v>0</v>
      </c>
      <c r="AR18" s="59"/>
      <c r="AS18" s="59">
        <f>AR18*1</f>
        <v>0</v>
      </c>
      <c r="AT18" s="59"/>
      <c r="AU18" s="59">
        <f>AT18*0.5</f>
        <v>0</v>
      </c>
      <c r="AV18" s="59"/>
      <c r="AW18" s="65">
        <f>AV18*1</f>
        <v>0</v>
      </c>
      <c r="AX18" s="65">
        <f>IF(AI18+AK18+AM18+AO18+AQ18+AS18+AU18+AW18&gt;10,10,AI18+AK18+AM18+AO18+AQ18+AS18+AU18+AW18)</f>
        <v>3</v>
      </c>
      <c r="AY18" s="66">
        <f>AG18+AX18</f>
        <v>15</v>
      </c>
      <c r="AZ18" s="100">
        <f>S18+AB18+AY18</f>
        <v>156</v>
      </c>
    </row>
    <row r="19" spans="1:52" s="98" customFormat="1" ht="13.5">
      <c r="A19" s="63">
        <v>15</v>
      </c>
      <c r="B19" s="55" t="s">
        <v>97</v>
      </c>
      <c r="C19" s="56">
        <v>24090</v>
      </c>
      <c r="D19" s="82" t="s">
        <v>52</v>
      </c>
      <c r="E19" s="99" t="s">
        <v>29</v>
      </c>
      <c r="F19" s="55" t="s">
        <v>52</v>
      </c>
      <c r="G19" s="83">
        <v>14</v>
      </c>
      <c r="H19" s="59">
        <f>G19*6</f>
        <v>84</v>
      </c>
      <c r="I19" s="59"/>
      <c r="J19" s="59">
        <f>I19*6</f>
        <v>0</v>
      </c>
      <c r="K19" s="59">
        <v>14</v>
      </c>
      <c r="L19" s="59">
        <f>IF(K19&gt;4,K19*2+4,K19*3)</f>
        <v>32</v>
      </c>
      <c r="M19" s="61"/>
      <c r="N19" s="59">
        <f>IF(M19&gt;4,M19*2+4,M19*3)</f>
        <v>0</v>
      </c>
      <c r="O19" s="61">
        <v>3</v>
      </c>
      <c r="P19" s="61">
        <f>O19*2</f>
        <v>6</v>
      </c>
      <c r="Q19" s="61">
        <v>7</v>
      </c>
      <c r="R19" s="61">
        <f>Q19*3</f>
        <v>21</v>
      </c>
      <c r="S19" s="62">
        <f>H19+J19+L19+N19+P19+R19</f>
        <v>143</v>
      </c>
      <c r="T19" s="63"/>
      <c r="U19" s="59">
        <f>IF(T19=0,0,6)</f>
        <v>0</v>
      </c>
      <c r="V19" s="59"/>
      <c r="W19" s="59">
        <f>V19*4</f>
        <v>0</v>
      </c>
      <c r="X19" s="59"/>
      <c r="Y19" s="59">
        <f>X19*3</f>
        <v>0</v>
      </c>
      <c r="Z19" s="59"/>
      <c r="AA19" s="59">
        <f>IF(Z19=0,0,6)</f>
        <v>0</v>
      </c>
      <c r="AB19" s="62">
        <f>U19+W19+Y19+AA19</f>
        <v>0</v>
      </c>
      <c r="AC19" s="63"/>
      <c r="AD19" s="59"/>
      <c r="AE19" s="62"/>
      <c r="AF19" s="63">
        <v>1</v>
      </c>
      <c r="AG19" s="59">
        <f>AF19*12</f>
        <v>12</v>
      </c>
      <c r="AH19" s="59"/>
      <c r="AI19" s="59">
        <f>AH19*5</f>
        <v>0</v>
      </c>
      <c r="AJ19" s="59"/>
      <c r="AK19" s="59">
        <f>AJ19*3</f>
        <v>0</v>
      </c>
      <c r="AL19" s="59">
        <v>1</v>
      </c>
      <c r="AM19" s="59">
        <f>AL19*1</f>
        <v>1</v>
      </c>
      <c r="AN19" s="59"/>
      <c r="AO19" s="59">
        <f>AN19*5</f>
        <v>0</v>
      </c>
      <c r="AP19" s="59"/>
      <c r="AQ19" s="59">
        <f>AP19*5</f>
        <v>0</v>
      </c>
      <c r="AR19" s="59"/>
      <c r="AS19" s="59">
        <f>AR19*1</f>
        <v>0</v>
      </c>
      <c r="AT19" s="59"/>
      <c r="AU19" s="59">
        <f>AT19*0.5</f>
        <v>0</v>
      </c>
      <c r="AV19" s="59"/>
      <c r="AW19" s="65">
        <f>AV19*1</f>
        <v>0</v>
      </c>
      <c r="AX19" s="65">
        <f>IF(AI19+AK19+AM19+AO19+AQ19+AS19+AU19+AW19&gt;10,10,AI19+AK19+AM19+AO19+AQ19+AS19+AU19+AW19)</f>
        <v>1</v>
      </c>
      <c r="AY19" s="66">
        <f>AG19+AX19</f>
        <v>13</v>
      </c>
      <c r="AZ19" s="100">
        <f>S19+AB19+AY19</f>
        <v>156</v>
      </c>
    </row>
    <row r="20" spans="1:52" ht="13.5">
      <c r="A20" s="63">
        <v>16</v>
      </c>
      <c r="B20" s="55" t="s">
        <v>251</v>
      </c>
      <c r="C20" s="56">
        <v>21226</v>
      </c>
      <c r="D20" s="55" t="s">
        <v>52</v>
      </c>
      <c r="E20" s="55" t="s">
        <v>29</v>
      </c>
      <c r="F20" s="55" t="s">
        <v>52</v>
      </c>
      <c r="G20" s="83">
        <v>1</v>
      </c>
      <c r="H20" s="59">
        <f>G20*6</f>
        <v>6</v>
      </c>
      <c r="I20" s="59"/>
      <c r="J20" s="59">
        <f>I20*6</f>
        <v>0</v>
      </c>
      <c r="K20" s="59">
        <v>26</v>
      </c>
      <c r="L20" s="59">
        <f>IF(K20&gt;4,K20*2+4,K20*3)</f>
        <v>56</v>
      </c>
      <c r="M20" s="59"/>
      <c r="N20" s="59">
        <f>IF(M20&gt;4,M20*2+4,M20*3)</f>
        <v>0</v>
      </c>
      <c r="O20" s="59">
        <v>1</v>
      </c>
      <c r="P20" s="61">
        <f>O20*2</f>
        <v>2</v>
      </c>
      <c r="Q20" s="61">
        <v>0</v>
      </c>
      <c r="R20" s="61">
        <f>Q20*3</f>
        <v>0</v>
      </c>
      <c r="S20" s="62">
        <f>H20+J20+L20+N20+P20+R20</f>
        <v>64</v>
      </c>
      <c r="T20" s="59"/>
      <c r="U20" s="59">
        <f>IF(T20=0,0,6)</f>
        <v>0</v>
      </c>
      <c r="V20" s="59"/>
      <c r="W20" s="59">
        <f>V20*4</f>
        <v>0</v>
      </c>
      <c r="X20" s="59">
        <v>1</v>
      </c>
      <c r="Y20" s="59">
        <f>X20*3</f>
        <v>3</v>
      </c>
      <c r="Z20" s="59"/>
      <c r="AA20" s="59">
        <f>IF(Z20=0,0,6)</f>
        <v>0</v>
      </c>
      <c r="AB20" s="59">
        <f>U20+W20+Y20+AA20</f>
        <v>3</v>
      </c>
      <c r="AC20" s="59"/>
      <c r="AD20" s="59"/>
      <c r="AE20" s="59"/>
      <c r="AF20" s="59">
        <v>1</v>
      </c>
      <c r="AG20" s="59">
        <f>AF20*12</f>
        <v>12</v>
      </c>
      <c r="AH20" s="59"/>
      <c r="AI20" s="59">
        <f>AH20*5</f>
        <v>0</v>
      </c>
      <c r="AJ20" s="59"/>
      <c r="AK20" s="59">
        <f>AJ20*3</f>
        <v>0</v>
      </c>
      <c r="AL20" s="59"/>
      <c r="AM20" s="59">
        <f>AL20*1</f>
        <v>0</v>
      </c>
      <c r="AN20" s="59"/>
      <c r="AO20" s="59">
        <f>AN20*5</f>
        <v>0</v>
      </c>
      <c r="AP20" s="59"/>
      <c r="AQ20" s="59">
        <f>AP20*5</f>
        <v>0</v>
      </c>
      <c r="AR20" s="59"/>
      <c r="AS20" s="59">
        <f>AR20*1</f>
        <v>0</v>
      </c>
      <c r="AT20" s="59"/>
      <c r="AU20" s="59">
        <f>AT20*0.5</f>
        <v>0</v>
      </c>
      <c r="AV20" s="59"/>
      <c r="AW20" s="65">
        <f>AV20*1</f>
        <v>0</v>
      </c>
      <c r="AX20" s="65">
        <f>IF(AI20+AK20+AM20+AO20+AQ20+AS20+AU20+AW20&gt;10,10,AI20+AK20+AM20+AO20+AQ20+AS20+AU20+AW20)</f>
        <v>0</v>
      </c>
      <c r="AY20" s="65">
        <f>AG20+AX20</f>
        <v>12</v>
      </c>
      <c r="AZ20" s="65">
        <f>S20+AB20+AY20</f>
        <v>79</v>
      </c>
    </row>
    <row r="24" ht="12.75">
      <c r="B24" s="102"/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Z3:AZ4"/>
    <mergeCell ref="C4:D4"/>
    <mergeCell ref="G3:S3"/>
    <mergeCell ref="T3:AB3"/>
    <mergeCell ref="AC3:AE3"/>
    <mergeCell ref="AF3:AY3"/>
    <mergeCell ref="A2:AZ2"/>
    <mergeCell ref="A3:D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31"/>
  <sheetViews>
    <sheetView zoomScale="85" zoomScaleNormal="85" zoomScalePageLayoutView="0" workbookViewId="0" topLeftCell="A10">
      <selection activeCell="A11" sqref="A11:AZ31"/>
    </sheetView>
  </sheetViews>
  <sheetFormatPr defaultColWidth="9.140625" defaultRowHeight="15"/>
  <cols>
    <col min="1" max="1" width="4.421875" style="77" customWidth="1"/>
    <col min="2" max="2" width="25.00390625" style="77" customWidth="1"/>
    <col min="3" max="3" width="11.140625" style="77" customWidth="1"/>
    <col min="4" max="4" width="4.140625" style="77" bestFit="1" customWidth="1"/>
    <col min="5" max="5" width="3.421875" style="85" customWidth="1"/>
    <col min="6" max="6" width="11.140625" style="85" bestFit="1" customWidth="1"/>
    <col min="7" max="19" width="4.7109375" style="77" customWidth="1"/>
    <col min="20" max="20" width="7.140625" style="77" customWidth="1"/>
    <col min="21" max="21" width="4.00390625" style="77" customWidth="1"/>
    <col min="22" max="22" width="3.8515625" style="77" customWidth="1"/>
    <col min="23" max="23" width="3.57421875" style="77" customWidth="1"/>
    <col min="24" max="24" width="4.7109375" style="77" customWidth="1"/>
    <col min="25" max="25" width="4.140625" style="77" customWidth="1"/>
    <col min="26" max="26" width="4.28125" style="77" customWidth="1"/>
    <col min="27" max="27" width="4.140625" style="77" customWidth="1"/>
    <col min="28" max="28" width="5.00390625" style="77" customWidth="1"/>
    <col min="29" max="31" width="3.57421875" style="77" customWidth="1"/>
    <col min="32" max="50" width="5.00390625" style="77" customWidth="1"/>
    <col min="51" max="51" width="6.7109375" style="77" customWidth="1"/>
    <col min="52" max="52" width="7.140625" style="77" customWidth="1"/>
    <col min="53" max="16384" width="9.140625" style="77" customWidth="1"/>
  </cols>
  <sheetData>
    <row r="1" spans="1:52" ht="24" thickBot="1">
      <c r="A1" s="234" t="s">
        <v>216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6"/>
    </row>
    <row r="2" spans="1:52" ht="35.25" customHeight="1">
      <c r="A2" s="237" t="s">
        <v>191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9"/>
    </row>
    <row r="9" spans="1:52" ht="12.75">
      <c r="A9" s="240" t="s">
        <v>225</v>
      </c>
      <c r="B9" s="240"/>
      <c r="C9" s="240"/>
      <c r="D9" s="240"/>
      <c r="E9" s="152"/>
      <c r="F9" s="152"/>
      <c r="G9" s="240" t="s">
        <v>6</v>
      </c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 t="s">
        <v>11</v>
      </c>
      <c r="U9" s="240"/>
      <c r="V9" s="240"/>
      <c r="W9" s="240"/>
      <c r="X9" s="240"/>
      <c r="Y9" s="240"/>
      <c r="Z9" s="240"/>
      <c r="AA9" s="240"/>
      <c r="AB9" s="240"/>
      <c r="AC9" s="241" t="s">
        <v>12</v>
      </c>
      <c r="AD9" s="241"/>
      <c r="AE9" s="241"/>
      <c r="AF9" s="241" t="s">
        <v>23</v>
      </c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2" t="s">
        <v>24</v>
      </c>
    </row>
    <row r="10" spans="1:52" ht="263.25">
      <c r="A10" s="152"/>
      <c r="B10" s="151" t="s">
        <v>0</v>
      </c>
      <c r="C10" s="220" t="s">
        <v>1</v>
      </c>
      <c r="D10" s="220"/>
      <c r="E10" s="151"/>
      <c r="F10" s="151"/>
      <c r="G10" s="89" t="s">
        <v>2</v>
      </c>
      <c r="H10" s="89" t="s">
        <v>3</v>
      </c>
      <c r="I10" s="89" t="s">
        <v>222</v>
      </c>
      <c r="J10" s="89" t="s">
        <v>3</v>
      </c>
      <c r="K10" s="89" t="s">
        <v>4</v>
      </c>
      <c r="L10" s="89" t="s">
        <v>3</v>
      </c>
      <c r="M10" s="89" t="s">
        <v>223</v>
      </c>
      <c r="N10" s="89" t="s">
        <v>3</v>
      </c>
      <c r="O10" s="89" t="s">
        <v>230</v>
      </c>
      <c r="P10" s="89" t="s">
        <v>3</v>
      </c>
      <c r="Q10" s="89" t="s">
        <v>231</v>
      </c>
      <c r="R10" s="89" t="s">
        <v>3</v>
      </c>
      <c r="S10" s="153" t="s">
        <v>5</v>
      </c>
      <c r="T10" s="154" t="s">
        <v>31</v>
      </c>
      <c r="U10" s="89" t="s">
        <v>3</v>
      </c>
      <c r="V10" s="155" t="s">
        <v>7</v>
      </c>
      <c r="W10" s="89" t="s">
        <v>3</v>
      </c>
      <c r="X10" s="154" t="s">
        <v>13</v>
      </c>
      <c r="Y10" s="89" t="s">
        <v>3</v>
      </c>
      <c r="Z10" s="154" t="s">
        <v>14</v>
      </c>
      <c r="AA10" s="89" t="s">
        <v>3</v>
      </c>
      <c r="AB10" s="153" t="s">
        <v>5</v>
      </c>
      <c r="AC10" s="89" t="s">
        <v>8</v>
      </c>
      <c r="AD10" s="89" t="s">
        <v>9</v>
      </c>
      <c r="AE10" s="89" t="s">
        <v>10</v>
      </c>
      <c r="AF10" s="156" t="s">
        <v>15</v>
      </c>
      <c r="AG10" s="89" t="s">
        <v>3</v>
      </c>
      <c r="AH10" s="156" t="s">
        <v>16</v>
      </c>
      <c r="AI10" s="89" t="s">
        <v>3</v>
      </c>
      <c r="AJ10" s="156" t="s">
        <v>17</v>
      </c>
      <c r="AK10" s="89" t="s">
        <v>3</v>
      </c>
      <c r="AL10" s="156" t="s">
        <v>18</v>
      </c>
      <c r="AM10" s="89" t="s">
        <v>3</v>
      </c>
      <c r="AN10" s="156" t="s">
        <v>19</v>
      </c>
      <c r="AO10" s="89" t="s">
        <v>3</v>
      </c>
      <c r="AP10" s="156" t="s">
        <v>20</v>
      </c>
      <c r="AQ10" s="89" t="s">
        <v>3</v>
      </c>
      <c r="AR10" s="156" t="s">
        <v>21</v>
      </c>
      <c r="AS10" s="89" t="s">
        <v>3</v>
      </c>
      <c r="AT10" s="80" t="s">
        <v>232</v>
      </c>
      <c r="AU10" s="80" t="s">
        <v>3</v>
      </c>
      <c r="AV10" s="80" t="s">
        <v>233</v>
      </c>
      <c r="AW10" s="80" t="s">
        <v>3</v>
      </c>
      <c r="AX10" s="153" t="s">
        <v>25</v>
      </c>
      <c r="AY10" s="153" t="s">
        <v>22</v>
      </c>
      <c r="AZ10" s="242"/>
    </row>
    <row r="11" spans="1:52" ht="13.5">
      <c r="A11" s="59">
        <v>1</v>
      </c>
      <c r="B11" s="55" t="s">
        <v>69</v>
      </c>
      <c r="C11" s="56">
        <v>20458</v>
      </c>
      <c r="D11" s="55" t="s">
        <v>35</v>
      </c>
      <c r="E11" s="55" t="s">
        <v>29</v>
      </c>
      <c r="F11" s="55" t="s">
        <v>63</v>
      </c>
      <c r="G11" s="59">
        <v>16</v>
      </c>
      <c r="H11" s="59">
        <f>G11*6</f>
        <v>96</v>
      </c>
      <c r="I11" s="59"/>
      <c r="J11" s="59">
        <f>I11*6</f>
        <v>0</v>
      </c>
      <c r="K11" s="59">
        <v>22</v>
      </c>
      <c r="L11" s="59">
        <f>IF(K11&gt;4,K11*2+4,K11*3)</f>
        <v>48</v>
      </c>
      <c r="M11" s="59"/>
      <c r="N11" s="59">
        <f>IF(M11&gt;4,M11*2+4,M11*3)</f>
        <v>0</v>
      </c>
      <c r="O11" s="59">
        <v>5</v>
      </c>
      <c r="P11" s="59">
        <f>O11*2</f>
        <v>10</v>
      </c>
      <c r="Q11" s="59">
        <v>7</v>
      </c>
      <c r="R11" s="59">
        <f>Q11*3</f>
        <v>21</v>
      </c>
      <c r="S11" s="59">
        <f>H11+J11+L11+N11+P11+R11</f>
        <v>175</v>
      </c>
      <c r="T11" s="59"/>
      <c r="U11" s="59">
        <f>IF(T11=0,0,6)</f>
        <v>0</v>
      </c>
      <c r="V11" s="59"/>
      <c r="W11" s="59">
        <f>V11*4</f>
        <v>0</v>
      </c>
      <c r="X11" s="59"/>
      <c r="Y11" s="59">
        <f>X11*3</f>
        <v>0</v>
      </c>
      <c r="Z11" s="59"/>
      <c r="AA11" s="59">
        <f>IF(Z11=0,0,6)</f>
        <v>0</v>
      </c>
      <c r="AB11" s="59">
        <f>U11+W11+Y11+AA11</f>
        <v>0</v>
      </c>
      <c r="AC11" s="59"/>
      <c r="AD11" s="59"/>
      <c r="AE11" s="59"/>
      <c r="AF11" s="59">
        <v>1</v>
      </c>
      <c r="AG11" s="59">
        <f>AF11*12</f>
        <v>12</v>
      </c>
      <c r="AH11" s="59"/>
      <c r="AI11" s="59">
        <f>AH11*5</f>
        <v>0</v>
      </c>
      <c r="AJ11" s="59"/>
      <c r="AK11" s="59">
        <f>AJ11*3</f>
        <v>0</v>
      </c>
      <c r="AL11" s="59"/>
      <c r="AM11" s="59">
        <f>AL11*1</f>
        <v>0</v>
      </c>
      <c r="AN11" s="59"/>
      <c r="AO11" s="59">
        <f>AN11*5</f>
        <v>0</v>
      </c>
      <c r="AP11" s="59"/>
      <c r="AQ11" s="59">
        <f>AP11*5</f>
        <v>0</v>
      </c>
      <c r="AR11" s="59"/>
      <c r="AS11" s="59">
        <f>AR11*1</f>
        <v>0</v>
      </c>
      <c r="AT11" s="59"/>
      <c r="AU11" s="65">
        <f>AT11*0.5</f>
        <v>0</v>
      </c>
      <c r="AV11" s="59"/>
      <c r="AW11" s="65">
        <f>AV11*1</f>
        <v>0</v>
      </c>
      <c r="AX11" s="65">
        <f>IF(AI11+AK11+AM11+AO11+AQ11+AS11+AU11+AW11&gt;10,10,AI11+AK11+AM11+AO11+AQ11+AS11+AU11+AW11)</f>
        <v>0</v>
      </c>
      <c r="AY11" s="157">
        <f>AG11+AX11</f>
        <v>12</v>
      </c>
      <c r="AZ11" s="158">
        <f>S11+AB11+AY11</f>
        <v>187</v>
      </c>
    </row>
    <row r="12" spans="1:52" ht="13.5">
      <c r="A12" s="59">
        <v>2</v>
      </c>
      <c r="B12" s="55" t="s">
        <v>66</v>
      </c>
      <c r="C12" s="56">
        <v>22351</v>
      </c>
      <c r="D12" s="55" t="s">
        <v>35</v>
      </c>
      <c r="E12" s="55" t="s">
        <v>29</v>
      </c>
      <c r="F12" s="55" t="s">
        <v>63</v>
      </c>
      <c r="G12" s="59">
        <v>16</v>
      </c>
      <c r="H12" s="59">
        <f>G12*6</f>
        <v>96</v>
      </c>
      <c r="I12" s="59"/>
      <c r="J12" s="59">
        <f>I12*6</f>
        <v>0</v>
      </c>
      <c r="K12" s="59">
        <v>19</v>
      </c>
      <c r="L12" s="59">
        <f>IF(K12&gt;4,K12*2+4,K12*3)</f>
        <v>42</v>
      </c>
      <c r="M12" s="59"/>
      <c r="N12" s="59">
        <f>IF(M12&gt;4,M12*2+4,M12*3)</f>
        <v>0</v>
      </c>
      <c r="O12" s="59">
        <v>5</v>
      </c>
      <c r="P12" s="59">
        <f>O12*2</f>
        <v>10</v>
      </c>
      <c r="Q12" s="59">
        <v>7</v>
      </c>
      <c r="R12" s="59">
        <f>Q12*3</f>
        <v>21</v>
      </c>
      <c r="S12" s="59">
        <f>H12+J12+L12+N12+P12+R12</f>
        <v>169</v>
      </c>
      <c r="T12" s="59"/>
      <c r="U12" s="59">
        <f>IF(T12=0,0,6)</f>
        <v>0</v>
      </c>
      <c r="V12" s="59"/>
      <c r="W12" s="59">
        <f>V12*4</f>
        <v>0</v>
      </c>
      <c r="X12" s="59"/>
      <c r="Y12" s="59">
        <f>X12*3</f>
        <v>0</v>
      </c>
      <c r="Z12" s="59"/>
      <c r="AA12" s="59">
        <f>IF(Z12=0,0,6)</f>
        <v>0</v>
      </c>
      <c r="AB12" s="59">
        <f>U12+W12+Y12+AA12</f>
        <v>0</v>
      </c>
      <c r="AC12" s="59"/>
      <c r="AD12" s="59"/>
      <c r="AE12" s="59"/>
      <c r="AF12" s="59">
        <v>1</v>
      </c>
      <c r="AG12" s="59">
        <f>AF12*12</f>
        <v>12</v>
      </c>
      <c r="AH12" s="59"/>
      <c r="AI12" s="59">
        <f>AH12*5</f>
        <v>0</v>
      </c>
      <c r="AJ12" s="59">
        <v>1</v>
      </c>
      <c r="AK12" s="59">
        <f>AJ12*3</f>
        <v>3</v>
      </c>
      <c r="AL12" s="59"/>
      <c r="AM12" s="59">
        <f>AL12*1</f>
        <v>0</v>
      </c>
      <c r="AN12" s="59"/>
      <c r="AO12" s="59">
        <f>AN12*5</f>
        <v>0</v>
      </c>
      <c r="AP12" s="59"/>
      <c r="AQ12" s="59">
        <f>AP12*5</f>
        <v>0</v>
      </c>
      <c r="AR12" s="59"/>
      <c r="AS12" s="59">
        <f>AR12*1</f>
        <v>0</v>
      </c>
      <c r="AT12" s="59"/>
      <c r="AU12" s="65">
        <f>AT12*0.5</f>
        <v>0</v>
      </c>
      <c r="AV12" s="59"/>
      <c r="AW12" s="65">
        <f>AV12*1</f>
        <v>0</v>
      </c>
      <c r="AX12" s="65">
        <f>IF(AI12+AK12+AM12+AO12+AQ12+AS12+AU12+AW12&gt;10,10,AI12+AK12+AM12+AO12+AQ12+AS12+AU12+AW12)</f>
        <v>3</v>
      </c>
      <c r="AY12" s="157">
        <f>AG12+AX12</f>
        <v>15</v>
      </c>
      <c r="AZ12" s="158">
        <f>S12+AB12+AY12</f>
        <v>184</v>
      </c>
    </row>
    <row r="13" spans="1:52" ht="13.5">
      <c r="A13" s="59">
        <v>3</v>
      </c>
      <c r="B13" s="55" t="s">
        <v>73</v>
      </c>
      <c r="C13" s="56">
        <v>22588</v>
      </c>
      <c r="D13" s="55" t="s">
        <v>35</v>
      </c>
      <c r="E13" s="55" t="s">
        <v>29</v>
      </c>
      <c r="F13" s="55" t="s">
        <v>63</v>
      </c>
      <c r="G13" s="59">
        <v>16</v>
      </c>
      <c r="H13" s="59">
        <f>G13*6</f>
        <v>96</v>
      </c>
      <c r="I13" s="59"/>
      <c r="J13" s="59">
        <f>I13*6</f>
        <v>0</v>
      </c>
      <c r="K13" s="59">
        <v>18</v>
      </c>
      <c r="L13" s="59">
        <f>IF(K13&gt;4,K13*2+4,K13*3)</f>
        <v>40</v>
      </c>
      <c r="M13" s="59"/>
      <c r="N13" s="59">
        <f>IF(M13&gt;4,M13*2+4,M13*3)</f>
        <v>0</v>
      </c>
      <c r="O13" s="59">
        <v>5</v>
      </c>
      <c r="P13" s="59">
        <f>O13*2</f>
        <v>10</v>
      </c>
      <c r="Q13" s="59">
        <v>7</v>
      </c>
      <c r="R13" s="59">
        <f>Q13*3</f>
        <v>21</v>
      </c>
      <c r="S13" s="59">
        <f>H13+J13+L13+N13+P13+R13</f>
        <v>167</v>
      </c>
      <c r="T13" s="59"/>
      <c r="U13" s="59">
        <f>IF(T13=0,0,6)</f>
        <v>0</v>
      </c>
      <c r="V13" s="59"/>
      <c r="W13" s="59">
        <f>V13*4</f>
        <v>0</v>
      </c>
      <c r="X13" s="59"/>
      <c r="Y13" s="59">
        <f>X13*3</f>
        <v>0</v>
      </c>
      <c r="Z13" s="59"/>
      <c r="AA13" s="59">
        <f>IF(Z13=0,0,6)</f>
        <v>0</v>
      </c>
      <c r="AB13" s="59">
        <f>U13+W13+Y13+AA13</f>
        <v>0</v>
      </c>
      <c r="AC13" s="59"/>
      <c r="AD13" s="59"/>
      <c r="AE13" s="59"/>
      <c r="AF13" s="59">
        <v>1</v>
      </c>
      <c r="AG13" s="59">
        <f>AF13*12</f>
        <v>12</v>
      </c>
      <c r="AH13" s="59"/>
      <c r="AI13" s="59">
        <f>AH13*5</f>
        <v>0</v>
      </c>
      <c r="AJ13" s="59">
        <v>1</v>
      </c>
      <c r="AK13" s="59">
        <f>AJ13*3</f>
        <v>3</v>
      </c>
      <c r="AL13" s="59">
        <v>1</v>
      </c>
      <c r="AM13" s="59">
        <f>AL13*1</f>
        <v>1</v>
      </c>
      <c r="AN13" s="59"/>
      <c r="AO13" s="59">
        <f>AN13*5</f>
        <v>0</v>
      </c>
      <c r="AP13" s="59"/>
      <c r="AQ13" s="59">
        <f>AP13*5</f>
        <v>0</v>
      </c>
      <c r="AR13" s="59"/>
      <c r="AS13" s="59">
        <f>AR13*1</f>
        <v>0</v>
      </c>
      <c r="AT13" s="59"/>
      <c r="AU13" s="65">
        <f>AT13*0.5</f>
        <v>0</v>
      </c>
      <c r="AV13" s="59"/>
      <c r="AW13" s="65">
        <f>AV13*1</f>
        <v>0</v>
      </c>
      <c r="AX13" s="65">
        <f>IF(AI13+AK13+AM13+AO13+AQ13+AS13+AU13+AW13&gt;10,10,AI13+AK13+AM13+AO13+AQ13+AS13+AU13+AW13)</f>
        <v>4</v>
      </c>
      <c r="AY13" s="157">
        <f>AG13+AX13</f>
        <v>16</v>
      </c>
      <c r="AZ13" s="158">
        <f>S13+AB13+AY13</f>
        <v>183</v>
      </c>
    </row>
    <row r="14" spans="1:52" ht="13.5">
      <c r="A14" s="59">
        <v>4</v>
      </c>
      <c r="B14" s="55" t="s">
        <v>221</v>
      </c>
      <c r="C14" s="56">
        <v>23646</v>
      </c>
      <c r="D14" s="55" t="s">
        <v>35</v>
      </c>
      <c r="E14" s="55" t="s">
        <v>29</v>
      </c>
      <c r="F14" s="55" t="s">
        <v>63</v>
      </c>
      <c r="G14" s="59">
        <v>16</v>
      </c>
      <c r="H14" s="59">
        <f>G14*6</f>
        <v>96</v>
      </c>
      <c r="I14" s="59"/>
      <c r="J14" s="59">
        <f>I14*6</f>
        <v>0</v>
      </c>
      <c r="K14" s="59">
        <v>17</v>
      </c>
      <c r="L14" s="59">
        <f>IF(K14&gt;4,K14*2+4,K14*3)</f>
        <v>38</v>
      </c>
      <c r="M14" s="59"/>
      <c r="N14" s="59">
        <f>IF(M14&gt;4,M14*2+4,M14*3)</f>
        <v>0</v>
      </c>
      <c r="O14" s="59">
        <v>5</v>
      </c>
      <c r="P14" s="59">
        <f>O14*2</f>
        <v>10</v>
      </c>
      <c r="Q14" s="59">
        <v>7</v>
      </c>
      <c r="R14" s="59">
        <f>Q14*3</f>
        <v>21</v>
      </c>
      <c r="S14" s="59">
        <f>H14+J14+L14+N14+P14+R14</f>
        <v>165</v>
      </c>
      <c r="T14" s="59"/>
      <c r="U14" s="59">
        <f>IF(T14=0,0,6)</f>
        <v>0</v>
      </c>
      <c r="V14" s="59"/>
      <c r="W14" s="59">
        <f>V14*4</f>
        <v>0</v>
      </c>
      <c r="X14" s="59"/>
      <c r="Y14" s="59">
        <f>X14*3</f>
        <v>0</v>
      </c>
      <c r="Z14" s="59"/>
      <c r="AA14" s="59">
        <f>IF(Z14=0,0,6)</f>
        <v>0</v>
      </c>
      <c r="AB14" s="59">
        <f>U14+W14+Y14+AA14</f>
        <v>0</v>
      </c>
      <c r="AC14" s="59"/>
      <c r="AD14" s="59"/>
      <c r="AE14" s="59"/>
      <c r="AF14" s="59">
        <v>1</v>
      </c>
      <c r="AG14" s="59">
        <f>AF14*12</f>
        <v>12</v>
      </c>
      <c r="AH14" s="59"/>
      <c r="AI14" s="59">
        <f>AH14*5</f>
        <v>0</v>
      </c>
      <c r="AJ14" s="59"/>
      <c r="AK14" s="59">
        <f>AJ14*3</f>
        <v>0</v>
      </c>
      <c r="AL14" s="59"/>
      <c r="AM14" s="59">
        <f>AL14*1</f>
        <v>0</v>
      </c>
      <c r="AN14" s="59">
        <v>1</v>
      </c>
      <c r="AO14" s="59">
        <f>AN14*5</f>
        <v>5</v>
      </c>
      <c r="AP14" s="59"/>
      <c r="AQ14" s="59">
        <f>AP14*5</f>
        <v>0</v>
      </c>
      <c r="AR14" s="59"/>
      <c r="AS14" s="59">
        <f>AR14*1</f>
        <v>0</v>
      </c>
      <c r="AT14" s="59">
        <v>1</v>
      </c>
      <c r="AU14" s="65">
        <f>AT14*0.5</f>
        <v>0.5</v>
      </c>
      <c r="AV14" s="59"/>
      <c r="AW14" s="65">
        <f>AV14*1</f>
        <v>0</v>
      </c>
      <c r="AX14" s="65">
        <f>IF(AI14+AK14+AM14+AO14+AQ14+AS14+AU14+AW14&gt;10,10,AI14+AK14+AM14+AO14+AQ14+AS14+AU14+AW14)</f>
        <v>5.5</v>
      </c>
      <c r="AY14" s="157">
        <f>AG14+AX14</f>
        <v>17.5</v>
      </c>
      <c r="AZ14" s="158">
        <f>S14+AB14+AY14</f>
        <v>182.5</v>
      </c>
    </row>
    <row r="15" spans="1:52" ht="13.5">
      <c r="A15" s="59">
        <v>5</v>
      </c>
      <c r="B15" s="55" t="s">
        <v>74</v>
      </c>
      <c r="C15" s="56">
        <v>21206</v>
      </c>
      <c r="D15" s="55" t="s">
        <v>35</v>
      </c>
      <c r="E15" s="55" t="s">
        <v>29</v>
      </c>
      <c r="F15" s="55" t="s">
        <v>63</v>
      </c>
      <c r="G15" s="59">
        <v>16</v>
      </c>
      <c r="H15" s="59">
        <f>G15*6</f>
        <v>96</v>
      </c>
      <c r="I15" s="59"/>
      <c r="J15" s="59">
        <f>I15*6</f>
        <v>0</v>
      </c>
      <c r="K15" s="59">
        <v>18</v>
      </c>
      <c r="L15" s="59">
        <f>IF(K15&gt;4,K15*2+4,K15*3)</f>
        <v>40</v>
      </c>
      <c r="M15" s="59"/>
      <c r="N15" s="59">
        <f>IF(M15&gt;4,M15*2+4,M15*3)</f>
        <v>0</v>
      </c>
      <c r="O15" s="59">
        <v>5</v>
      </c>
      <c r="P15" s="59">
        <f>O15*2</f>
        <v>10</v>
      </c>
      <c r="Q15" s="59">
        <v>7</v>
      </c>
      <c r="R15" s="59">
        <f>Q15*3</f>
        <v>21</v>
      </c>
      <c r="S15" s="59">
        <f>H15+J15+L15+N15+P15+R15</f>
        <v>167</v>
      </c>
      <c r="T15" s="59"/>
      <c r="U15" s="59">
        <f>IF(T15=0,0,6)</f>
        <v>0</v>
      </c>
      <c r="V15" s="59"/>
      <c r="W15" s="59">
        <f>V15*4</f>
        <v>0</v>
      </c>
      <c r="X15" s="59"/>
      <c r="Y15" s="59">
        <f>X15*3</f>
        <v>0</v>
      </c>
      <c r="Z15" s="59"/>
      <c r="AA15" s="59">
        <f>IF(Z15=0,0,6)</f>
        <v>0</v>
      </c>
      <c r="AB15" s="59">
        <f>U15+W15+Y15+AA15</f>
        <v>0</v>
      </c>
      <c r="AC15" s="59"/>
      <c r="AD15" s="59"/>
      <c r="AE15" s="59"/>
      <c r="AF15" s="59">
        <v>1</v>
      </c>
      <c r="AG15" s="59">
        <f>AF15*12</f>
        <v>12</v>
      </c>
      <c r="AH15" s="59"/>
      <c r="AI15" s="59">
        <f>AH15*5</f>
        <v>0</v>
      </c>
      <c r="AJ15" s="59">
        <v>1</v>
      </c>
      <c r="AK15" s="59">
        <f>AJ15*3</f>
        <v>3</v>
      </c>
      <c r="AL15" s="59"/>
      <c r="AM15" s="59">
        <f>AL15*1</f>
        <v>0</v>
      </c>
      <c r="AN15" s="59"/>
      <c r="AO15" s="59">
        <f>AN15*5</f>
        <v>0</v>
      </c>
      <c r="AP15" s="59"/>
      <c r="AQ15" s="59">
        <f>AP15*5</f>
        <v>0</v>
      </c>
      <c r="AR15" s="59"/>
      <c r="AS15" s="59">
        <f>AR15*1</f>
        <v>0</v>
      </c>
      <c r="AT15" s="59"/>
      <c r="AU15" s="65">
        <f>AT15*0.5</f>
        <v>0</v>
      </c>
      <c r="AV15" s="59"/>
      <c r="AW15" s="65">
        <f>AV15*1</f>
        <v>0</v>
      </c>
      <c r="AX15" s="65">
        <f>IF(AI15+AK15+AM15+AO15+AQ15+AS15+AU15+AW15&gt;10,10,AI15+AK15+AM15+AO15+AQ15+AS15+AU15+AW15)</f>
        <v>3</v>
      </c>
      <c r="AY15" s="157">
        <f>AG15+AX15</f>
        <v>15</v>
      </c>
      <c r="AZ15" s="158">
        <f>S15+AB15+AY15</f>
        <v>182</v>
      </c>
    </row>
    <row r="16" spans="1:52" ht="13.5">
      <c r="A16" s="59">
        <v>6</v>
      </c>
      <c r="B16" s="55" t="s">
        <v>72</v>
      </c>
      <c r="C16" s="56">
        <v>21423</v>
      </c>
      <c r="D16" s="55" t="s">
        <v>35</v>
      </c>
      <c r="E16" s="55" t="s">
        <v>29</v>
      </c>
      <c r="F16" s="55" t="s">
        <v>63</v>
      </c>
      <c r="G16" s="59">
        <v>16</v>
      </c>
      <c r="H16" s="59">
        <f>G16*6</f>
        <v>96</v>
      </c>
      <c r="I16" s="59"/>
      <c r="J16" s="59">
        <f>I16*6</f>
        <v>0</v>
      </c>
      <c r="K16" s="59">
        <v>19</v>
      </c>
      <c r="L16" s="59">
        <f>IF(K16&gt;4,K16*2+4,K16*3)</f>
        <v>42</v>
      </c>
      <c r="M16" s="59"/>
      <c r="N16" s="59">
        <f>IF(M16&gt;4,M16*2+4,M16*3)</f>
        <v>0</v>
      </c>
      <c r="O16" s="59">
        <v>5</v>
      </c>
      <c r="P16" s="59">
        <f>O16*2</f>
        <v>10</v>
      </c>
      <c r="Q16" s="59">
        <v>7</v>
      </c>
      <c r="R16" s="59">
        <f>Q16*3</f>
        <v>21</v>
      </c>
      <c r="S16" s="59">
        <f>H16+J16+L16+N16+P16+R16</f>
        <v>169</v>
      </c>
      <c r="T16" s="59"/>
      <c r="U16" s="59">
        <f>IF(T16=0,0,6)</f>
        <v>0</v>
      </c>
      <c r="V16" s="59"/>
      <c r="W16" s="59">
        <f>V16*4</f>
        <v>0</v>
      </c>
      <c r="X16" s="59"/>
      <c r="Y16" s="59">
        <f>X16*3</f>
        <v>0</v>
      </c>
      <c r="Z16" s="59"/>
      <c r="AA16" s="59">
        <f>IF(Z16=0,0,6)</f>
        <v>0</v>
      </c>
      <c r="AB16" s="59">
        <f>U16+W16+Y16+AA16</f>
        <v>0</v>
      </c>
      <c r="AC16" s="59"/>
      <c r="AD16" s="59"/>
      <c r="AE16" s="59"/>
      <c r="AF16" s="59">
        <v>1</v>
      </c>
      <c r="AG16" s="59">
        <f>AF16*12</f>
        <v>12</v>
      </c>
      <c r="AH16" s="59"/>
      <c r="AI16" s="59">
        <f>AH16*5</f>
        <v>0</v>
      </c>
      <c r="AJ16" s="59"/>
      <c r="AK16" s="59">
        <f>AJ16*3</f>
        <v>0</v>
      </c>
      <c r="AL16" s="59">
        <v>1</v>
      </c>
      <c r="AM16" s="59">
        <f>AL16*1</f>
        <v>1</v>
      </c>
      <c r="AN16" s="59"/>
      <c r="AO16" s="59">
        <f>AN16*5</f>
        <v>0</v>
      </c>
      <c r="AP16" s="59"/>
      <c r="AQ16" s="59">
        <f>AP16*5</f>
        <v>0</v>
      </c>
      <c r="AR16" s="59"/>
      <c r="AS16" s="59">
        <f>AR16*1</f>
        <v>0</v>
      </c>
      <c r="AT16" s="59"/>
      <c r="AU16" s="65">
        <f>AT16*0.5</f>
        <v>0</v>
      </c>
      <c r="AV16" s="59"/>
      <c r="AW16" s="65">
        <f>AV16*1</f>
        <v>0</v>
      </c>
      <c r="AX16" s="65">
        <f>IF(AI16+AK16+AM16+AO16+AQ16+AS16+AU16+AW16&gt;10,10,AI16+AK16+AM16+AO16+AQ16+AS16+AU16+AW16)</f>
        <v>1</v>
      </c>
      <c r="AY16" s="157">
        <f>AG16+AX16</f>
        <v>13</v>
      </c>
      <c r="AZ16" s="158">
        <f>S16+AB16+AY16</f>
        <v>182</v>
      </c>
    </row>
    <row r="17" spans="1:52" ht="13.5">
      <c r="A17" s="59">
        <v>7</v>
      </c>
      <c r="B17" s="55" t="s">
        <v>76</v>
      </c>
      <c r="C17" s="56">
        <v>21054</v>
      </c>
      <c r="D17" s="55" t="s">
        <v>35</v>
      </c>
      <c r="E17" s="55" t="s">
        <v>29</v>
      </c>
      <c r="F17" s="55" t="s">
        <v>63</v>
      </c>
      <c r="G17" s="59">
        <v>16</v>
      </c>
      <c r="H17" s="59">
        <f>G17*6</f>
        <v>96</v>
      </c>
      <c r="I17" s="59"/>
      <c r="J17" s="59">
        <f>I17*6</f>
        <v>0</v>
      </c>
      <c r="K17" s="59">
        <v>19</v>
      </c>
      <c r="L17" s="59">
        <f>IF(K17&gt;4,K17*2+4,K17*3)</f>
        <v>42</v>
      </c>
      <c r="M17" s="59"/>
      <c r="N17" s="59">
        <f>IF(M17&gt;4,M17*2+4,M17*3)</f>
        <v>0</v>
      </c>
      <c r="O17" s="59">
        <v>5</v>
      </c>
      <c r="P17" s="59">
        <f>O17*2</f>
        <v>10</v>
      </c>
      <c r="Q17" s="59">
        <v>7</v>
      </c>
      <c r="R17" s="59">
        <f>Q17*3</f>
        <v>21</v>
      </c>
      <c r="S17" s="59">
        <f>H17+J17+L17+N17+P17+R17</f>
        <v>169</v>
      </c>
      <c r="T17" s="59"/>
      <c r="U17" s="59">
        <f>IF(T17=0,0,6)</f>
        <v>0</v>
      </c>
      <c r="V17" s="59"/>
      <c r="W17" s="59">
        <f>V17*4</f>
        <v>0</v>
      </c>
      <c r="X17" s="59"/>
      <c r="Y17" s="59">
        <f>X17*3</f>
        <v>0</v>
      </c>
      <c r="Z17" s="59"/>
      <c r="AA17" s="59">
        <f>IF(Z17=0,0,6)</f>
        <v>0</v>
      </c>
      <c r="AB17" s="59">
        <f>U17+W17+Y17+AA17</f>
        <v>0</v>
      </c>
      <c r="AC17" s="59"/>
      <c r="AD17" s="59"/>
      <c r="AE17" s="59"/>
      <c r="AF17" s="59">
        <v>1</v>
      </c>
      <c r="AG17" s="59">
        <f>AF17*12</f>
        <v>12</v>
      </c>
      <c r="AH17" s="59"/>
      <c r="AI17" s="59">
        <f>AH17*5</f>
        <v>0</v>
      </c>
      <c r="AJ17" s="59"/>
      <c r="AK17" s="59">
        <f>AJ17*3</f>
        <v>0</v>
      </c>
      <c r="AL17" s="59"/>
      <c r="AM17" s="59">
        <f>AL17*1</f>
        <v>0</v>
      </c>
      <c r="AN17" s="59"/>
      <c r="AO17" s="59">
        <f>AN17*5</f>
        <v>0</v>
      </c>
      <c r="AP17" s="59"/>
      <c r="AQ17" s="59">
        <f>AP17*5</f>
        <v>0</v>
      </c>
      <c r="AR17" s="59"/>
      <c r="AS17" s="59">
        <f>AR17*1</f>
        <v>0</v>
      </c>
      <c r="AT17" s="59"/>
      <c r="AU17" s="65">
        <f>AT17*0.5</f>
        <v>0</v>
      </c>
      <c r="AV17" s="59"/>
      <c r="AW17" s="65">
        <f>AV17*1</f>
        <v>0</v>
      </c>
      <c r="AX17" s="65">
        <f>IF(AI17+AK17+AM17+AO17+AQ17+AS17+AU17+AW17&gt;10,10,AI17+AK17+AM17+AO17+AQ17+AS17+AU17+AW17)</f>
        <v>0</v>
      </c>
      <c r="AY17" s="157">
        <f>AG17+AX17</f>
        <v>12</v>
      </c>
      <c r="AZ17" s="158">
        <f>S17+AB17+AY17</f>
        <v>181</v>
      </c>
    </row>
    <row r="18" spans="1:52" ht="13.5">
      <c r="A18" s="59">
        <v>8</v>
      </c>
      <c r="B18" s="55" t="s">
        <v>71</v>
      </c>
      <c r="C18" s="56">
        <v>22143</v>
      </c>
      <c r="D18" s="55" t="s">
        <v>35</v>
      </c>
      <c r="E18" s="55" t="s">
        <v>29</v>
      </c>
      <c r="F18" s="55" t="s">
        <v>63</v>
      </c>
      <c r="G18" s="59">
        <v>16</v>
      </c>
      <c r="H18" s="59">
        <f>G18*6</f>
        <v>96</v>
      </c>
      <c r="I18" s="59"/>
      <c r="J18" s="59">
        <f>I18*6</f>
        <v>0</v>
      </c>
      <c r="K18" s="59">
        <v>19</v>
      </c>
      <c r="L18" s="59">
        <f>IF(K18&gt;4,K18*2+4,K18*3)</f>
        <v>42</v>
      </c>
      <c r="M18" s="59"/>
      <c r="N18" s="59">
        <f>IF(M18&gt;4,M18*2+4,M18*3)</f>
        <v>0</v>
      </c>
      <c r="O18" s="59">
        <v>5</v>
      </c>
      <c r="P18" s="59">
        <f>O18*2</f>
        <v>10</v>
      </c>
      <c r="Q18" s="59">
        <v>7</v>
      </c>
      <c r="R18" s="59">
        <f>Q18*3</f>
        <v>21</v>
      </c>
      <c r="S18" s="59">
        <f>H18+J18+L18+N18+P18+R18</f>
        <v>169</v>
      </c>
      <c r="T18" s="59"/>
      <c r="U18" s="59">
        <f>IF(T18=0,0,6)</f>
        <v>0</v>
      </c>
      <c r="V18" s="59"/>
      <c r="W18" s="59">
        <f>V18*4</f>
        <v>0</v>
      </c>
      <c r="X18" s="59"/>
      <c r="Y18" s="59">
        <f>X18*3</f>
        <v>0</v>
      </c>
      <c r="Z18" s="59"/>
      <c r="AA18" s="59">
        <f>IF(Z18=0,0,6)</f>
        <v>0</v>
      </c>
      <c r="AB18" s="59">
        <f>U18+W18+Y18+AA18</f>
        <v>0</v>
      </c>
      <c r="AC18" s="59"/>
      <c r="AD18" s="59"/>
      <c r="AE18" s="59"/>
      <c r="AF18" s="59">
        <v>1</v>
      </c>
      <c r="AG18" s="59">
        <f>AF18*12</f>
        <v>12</v>
      </c>
      <c r="AH18" s="59"/>
      <c r="AI18" s="59">
        <f>AH18*5</f>
        <v>0</v>
      </c>
      <c r="AJ18" s="59"/>
      <c r="AK18" s="59">
        <f>AJ18*3</f>
        <v>0</v>
      </c>
      <c r="AL18" s="59"/>
      <c r="AM18" s="59">
        <f>AL18*1</f>
        <v>0</v>
      </c>
      <c r="AN18" s="59"/>
      <c r="AO18" s="59">
        <f>AN18*5</f>
        <v>0</v>
      </c>
      <c r="AP18" s="59"/>
      <c r="AQ18" s="59">
        <f>AP18*5</f>
        <v>0</v>
      </c>
      <c r="AR18" s="59"/>
      <c r="AS18" s="59">
        <f>AR18*1</f>
        <v>0</v>
      </c>
      <c r="AT18" s="59"/>
      <c r="AU18" s="65">
        <f>AT18*0.5</f>
        <v>0</v>
      </c>
      <c r="AV18" s="59"/>
      <c r="AW18" s="65">
        <f>AV18*1</f>
        <v>0</v>
      </c>
      <c r="AX18" s="65">
        <f>IF(AI18+AK18+AM18+AO18+AQ18+AS18+AU18+AW18&gt;10,10,AI18+AK18+AM18+AO18+AQ18+AS18+AU18+AW18)</f>
        <v>0</v>
      </c>
      <c r="AY18" s="157">
        <f>AG18+AX18</f>
        <v>12</v>
      </c>
      <c r="AZ18" s="158">
        <f>S18+AB18+AY18</f>
        <v>181</v>
      </c>
    </row>
    <row r="19" spans="1:52" ht="13.5">
      <c r="A19" s="59">
        <v>9</v>
      </c>
      <c r="B19" s="55" t="s">
        <v>65</v>
      </c>
      <c r="C19" s="56">
        <v>23815</v>
      </c>
      <c r="D19" s="55" t="s">
        <v>35</v>
      </c>
      <c r="E19" s="55" t="s">
        <v>29</v>
      </c>
      <c r="F19" s="55" t="s">
        <v>63</v>
      </c>
      <c r="G19" s="59">
        <v>16</v>
      </c>
      <c r="H19" s="59">
        <f>G19*6</f>
        <v>96</v>
      </c>
      <c r="I19" s="59"/>
      <c r="J19" s="59">
        <f>I19*6</f>
        <v>0</v>
      </c>
      <c r="K19" s="59">
        <v>19</v>
      </c>
      <c r="L19" s="59">
        <f>IF(K19&gt;4,K19*2+4,K19*3)</f>
        <v>42</v>
      </c>
      <c r="M19" s="59"/>
      <c r="N19" s="59">
        <f>IF(M19&gt;4,M19*2+4,M19*3)</f>
        <v>0</v>
      </c>
      <c r="O19" s="59">
        <v>5</v>
      </c>
      <c r="P19" s="59">
        <f>O19*2</f>
        <v>10</v>
      </c>
      <c r="Q19" s="59">
        <v>7</v>
      </c>
      <c r="R19" s="59">
        <f>Q19*3</f>
        <v>21</v>
      </c>
      <c r="S19" s="59">
        <f>H19+J19+L19+N19+P19+R19</f>
        <v>169</v>
      </c>
      <c r="T19" s="59"/>
      <c r="U19" s="59">
        <f>IF(T19=0,0,6)</f>
        <v>0</v>
      </c>
      <c r="V19" s="59"/>
      <c r="W19" s="59">
        <f>V19*4</f>
        <v>0</v>
      </c>
      <c r="X19" s="59"/>
      <c r="Y19" s="59">
        <f>X19*3</f>
        <v>0</v>
      </c>
      <c r="Z19" s="59"/>
      <c r="AA19" s="59">
        <f>IF(Z19=0,0,6)</f>
        <v>0</v>
      </c>
      <c r="AB19" s="59">
        <f>U19+W19+Y19+AA19</f>
        <v>0</v>
      </c>
      <c r="AC19" s="59"/>
      <c r="AD19" s="59"/>
      <c r="AE19" s="59"/>
      <c r="AF19" s="59">
        <v>1</v>
      </c>
      <c r="AG19" s="59">
        <f>AF19*12</f>
        <v>12</v>
      </c>
      <c r="AH19" s="59"/>
      <c r="AI19" s="59">
        <f>AH19*5</f>
        <v>0</v>
      </c>
      <c r="AJ19" s="59"/>
      <c r="AK19" s="59">
        <f>AJ19*3</f>
        <v>0</v>
      </c>
      <c r="AL19" s="59"/>
      <c r="AM19" s="59">
        <f>AL19*1</f>
        <v>0</v>
      </c>
      <c r="AN19" s="59"/>
      <c r="AO19" s="59">
        <f>AN19*5</f>
        <v>0</v>
      </c>
      <c r="AP19" s="59"/>
      <c r="AQ19" s="59">
        <f>AP19*5</f>
        <v>0</v>
      </c>
      <c r="AR19" s="59"/>
      <c r="AS19" s="59">
        <f>AR19*1</f>
        <v>0</v>
      </c>
      <c r="AT19" s="59"/>
      <c r="AU19" s="65">
        <f>AT19*0.5</f>
        <v>0</v>
      </c>
      <c r="AV19" s="59"/>
      <c r="AW19" s="65">
        <f>AV19*1</f>
        <v>0</v>
      </c>
      <c r="AX19" s="65">
        <f>IF(AI19+AK19+AM19+AO19+AQ19+AS19+AU19+AW19&gt;10,10,AI19+AK19+AM19+AO19+AQ19+AS19+AU19+AW19)</f>
        <v>0</v>
      </c>
      <c r="AY19" s="157">
        <f>AG19+AX19</f>
        <v>12</v>
      </c>
      <c r="AZ19" s="158">
        <f>S19+AB19+AY19</f>
        <v>181</v>
      </c>
    </row>
    <row r="20" spans="1:52" ht="13.5">
      <c r="A20" s="59">
        <v>10</v>
      </c>
      <c r="B20" s="55" t="s">
        <v>77</v>
      </c>
      <c r="C20" s="56">
        <v>21919</v>
      </c>
      <c r="D20" s="55" t="s">
        <v>35</v>
      </c>
      <c r="E20" s="55" t="s">
        <v>29</v>
      </c>
      <c r="F20" s="55" t="s">
        <v>63</v>
      </c>
      <c r="G20" s="59">
        <v>16</v>
      </c>
      <c r="H20" s="59">
        <f>G20*6</f>
        <v>96</v>
      </c>
      <c r="I20" s="59"/>
      <c r="J20" s="59">
        <f>I20*6</f>
        <v>0</v>
      </c>
      <c r="K20" s="59">
        <v>18</v>
      </c>
      <c r="L20" s="59">
        <f>IF(K20&gt;4,K20*2+4,K20*3)</f>
        <v>40</v>
      </c>
      <c r="M20" s="59"/>
      <c r="N20" s="59">
        <f>IF(M20&gt;4,M20*2+4,M20*3)</f>
        <v>0</v>
      </c>
      <c r="O20" s="59">
        <v>5</v>
      </c>
      <c r="P20" s="59">
        <f>O20*2</f>
        <v>10</v>
      </c>
      <c r="Q20" s="59">
        <v>7</v>
      </c>
      <c r="R20" s="59">
        <f>Q20*3</f>
        <v>21</v>
      </c>
      <c r="S20" s="59">
        <f>H20+J20+L20+N20+P20+R20</f>
        <v>167</v>
      </c>
      <c r="T20" s="59"/>
      <c r="U20" s="59">
        <f>IF(T20=0,0,6)</f>
        <v>0</v>
      </c>
      <c r="V20" s="59"/>
      <c r="W20" s="59">
        <f>V20*4</f>
        <v>0</v>
      </c>
      <c r="X20" s="59"/>
      <c r="Y20" s="59">
        <f>X20*3</f>
        <v>0</v>
      </c>
      <c r="Z20" s="59"/>
      <c r="AA20" s="59">
        <f>IF(Z20=0,0,6)</f>
        <v>0</v>
      </c>
      <c r="AB20" s="59">
        <f>U20+W20+Y20+AA20</f>
        <v>0</v>
      </c>
      <c r="AC20" s="59"/>
      <c r="AD20" s="59"/>
      <c r="AE20" s="59"/>
      <c r="AF20" s="59">
        <v>1</v>
      </c>
      <c r="AG20" s="59">
        <f>AF20*12</f>
        <v>12</v>
      </c>
      <c r="AH20" s="59"/>
      <c r="AI20" s="59">
        <f>AH20*5</f>
        <v>0</v>
      </c>
      <c r="AJ20" s="59"/>
      <c r="AK20" s="59">
        <f>AJ20*3</f>
        <v>0</v>
      </c>
      <c r="AL20" s="59">
        <v>1</v>
      </c>
      <c r="AM20" s="59">
        <f>AL20*1</f>
        <v>1</v>
      </c>
      <c r="AN20" s="59"/>
      <c r="AO20" s="59">
        <f>AN20*5</f>
        <v>0</v>
      </c>
      <c r="AP20" s="59"/>
      <c r="AQ20" s="59">
        <f>AP20*5</f>
        <v>0</v>
      </c>
      <c r="AR20" s="59"/>
      <c r="AS20" s="59">
        <f>AR20*1</f>
        <v>0</v>
      </c>
      <c r="AT20" s="59"/>
      <c r="AU20" s="65">
        <f>AT20*0.5</f>
        <v>0</v>
      </c>
      <c r="AV20" s="59"/>
      <c r="AW20" s="65">
        <f>AV20*1</f>
        <v>0</v>
      </c>
      <c r="AX20" s="65">
        <f>IF(AI20+AK20+AM20+AO20+AQ20+AS20+AU20+AW20&gt;10,10,AI20+AK20+AM20+AO20+AQ20+AS20+AU20+AW20)</f>
        <v>1</v>
      </c>
      <c r="AY20" s="157">
        <f>AG20+AX20</f>
        <v>13</v>
      </c>
      <c r="AZ20" s="158">
        <f>S20+AB20+AY20</f>
        <v>180</v>
      </c>
    </row>
    <row r="21" spans="1:52" ht="13.5">
      <c r="A21" s="59">
        <v>11</v>
      </c>
      <c r="B21" s="55" t="s">
        <v>64</v>
      </c>
      <c r="C21" s="56">
        <v>20733</v>
      </c>
      <c r="D21" s="55" t="s">
        <v>35</v>
      </c>
      <c r="E21" s="55" t="s">
        <v>29</v>
      </c>
      <c r="F21" s="55" t="s">
        <v>63</v>
      </c>
      <c r="G21" s="59">
        <v>16</v>
      </c>
      <c r="H21" s="59">
        <f>G21*6</f>
        <v>96</v>
      </c>
      <c r="I21" s="59"/>
      <c r="J21" s="59">
        <f>I21*6</f>
        <v>0</v>
      </c>
      <c r="K21" s="59">
        <v>17</v>
      </c>
      <c r="L21" s="59">
        <f>IF(K21&gt;4,K21*2+4,K21*3)</f>
        <v>38</v>
      </c>
      <c r="M21" s="59"/>
      <c r="N21" s="59">
        <f>IF(M21&gt;4,M21*2+4,M21*3)</f>
        <v>0</v>
      </c>
      <c r="O21" s="59">
        <v>5</v>
      </c>
      <c r="P21" s="59">
        <f>O21*2</f>
        <v>10</v>
      </c>
      <c r="Q21" s="59">
        <v>7</v>
      </c>
      <c r="R21" s="59">
        <f>Q21*3</f>
        <v>21</v>
      </c>
      <c r="S21" s="59">
        <f>H21+J21+L21+N21+P21+R21</f>
        <v>165</v>
      </c>
      <c r="T21" s="59"/>
      <c r="U21" s="59">
        <f>IF(T21=0,0,6)</f>
        <v>0</v>
      </c>
      <c r="V21" s="59"/>
      <c r="W21" s="59">
        <f>V21*4</f>
        <v>0</v>
      </c>
      <c r="X21" s="59"/>
      <c r="Y21" s="59">
        <f>X21*3</f>
        <v>0</v>
      </c>
      <c r="Z21" s="59"/>
      <c r="AA21" s="59">
        <f>IF(Z21=0,0,6)</f>
        <v>0</v>
      </c>
      <c r="AB21" s="59">
        <f>U21+W21+Y21+AA21</f>
        <v>0</v>
      </c>
      <c r="AC21" s="59"/>
      <c r="AD21" s="59"/>
      <c r="AE21" s="59"/>
      <c r="AF21" s="59">
        <v>1</v>
      </c>
      <c r="AG21" s="59">
        <f>AF21*12</f>
        <v>12</v>
      </c>
      <c r="AH21" s="59"/>
      <c r="AI21" s="59">
        <f>AH21*5</f>
        <v>0</v>
      </c>
      <c r="AJ21" s="59"/>
      <c r="AK21" s="59">
        <f>AJ21*3</f>
        <v>0</v>
      </c>
      <c r="AL21" s="59"/>
      <c r="AM21" s="59">
        <f>AL21*1</f>
        <v>0</v>
      </c>
      <c r="AN21" s="59"/>
      <c r="AO21" s="59">
        <f>AN21*5</f>
        <v>0</v>
      </c>
      <c r="AP21" s="59"/>
      <c r="AQ21" s="59">
        <f>AP21*5</f>
        <v>0</v>
      </c>
      <c r="AR21" s="59"/>
      <c r="AS21" s="59">
        <f>AR21*1</f>
        <v>0</v>
      </c>
      <c r="AT21" s="59"/>
      <c r="AU21" s="65">
        <f>AT21*0.5</f>
        <v>0</v>
      </c>
      <c r="AV21" s="59"/>
      <c r="AW21" s="65">
        <f>AV21*1</f>
        <v>0</v>
      </c>
      <c r="AX21" s="65">
        <f>IF(AI21+AK21+AM21+AO21+AQ21+AS21+AU21+AW21&gt;10,10,AI21+AK21+AM21+AO21+AQ21+AS21+AU21+AW21)</f>
        <v>0</v>
      </c>
      <c r="AY21" s="157">
        <f>AG21+AX21</f>
        <v>12</v>
      </c>
      <c r="AZ21" s="158">
        <f>S21+AB21+AY21</f>
        <v>177</v>
      </c>
    </row>
    <row r="22" spans="1:52" ht="13.5">
      <c r="A22" s="59">
        <v>12</v>
      </c>
      <c r="B22" s="55" t="s">
        <v>75</v>
      </c>
      <c r="C22" s="56">
        <v>23646</v>
      </c>
      <c r="D22" s="55" t="s">
        <v>35</v>
      </c>
      <c r="E22" s="55" t="s">
        <v>29</v>
      </c>
      <c r="F22" s="55" t="s">
        <v>63</v>
      </c>
      <c r="G22" s="59">
        <v>16</v>
      </c>
      <c r="H22" s="59">
        <f>G22*6</f>
        <v>96</v>
      </c>
      <c r="I22" s="59"/>
      <c r="J22" s="59">
        <f>I22*6</f>
        <v>0</v>
      </c>
      <c r="K22" s="59">
        <v>17</v>
      </c>
      <c r="L22" s="59">
        <f>IF(K22&gt;4,K22*2+4,K22*3)</f>
        <v>38</v>
      </c>
      <c r="M22" s="59"/>
      <c r="N22" s="59">
        <f>IF(M22&gt;4,M22*2+4,M22*3)</f>
        <v>0</v>
      </c>
      <c r="O22" s="59">
        <v>5</v>
      </c>
      <c r="P22" s="59">
        <f>O22*2</f>
        <v>10</v>
      </c>
      <c r="Q22" s="59">
        <v>7</v>
      </c>
      <c r="R22" s="59">
        <f>Q22*3</f>
        <v>21</v>
      </c>
      <c r="S22" s="59">
        <f>H22+J22+L22+N22+P22+R22</f>
        <v>165</v>
      </c>
      <c r="T22" s="59"/>
      <c r="U22" s="59">
        <f>IF(T22=0,0,6)</f>
        <v>0</v>
      </c>
      <c r="V22" s="59"/>
      <c r="W22" s="59">
        <f>V22*4</f>
        <v>0</v>
      </c>
      <c r="X22" s="59"/>
      <c r="Y22" s="59">
        <f>X22*3</f>
        <v>0</v>
      </c>
      <c r="Z22" s="59"/>
      <c r="AA22" s="59">
        <f>IF(Z22=0,0,6)</f>
        <v>0</v>
      </c>
      <c r="AB22" s="59">
        <f>U22+W22+Y22+AA22</f>
        <v>0</v>
      </c>
      <c r="AC22" s="59"/>
      <c r="AD22" s="59"/>
      <c r="AE22" s="59"/>
      <c r="AF22" s="59">
        <v>1</v>
      </c>
      <c r="AG22" s="59">
        <f>AF22*12</f>
        <v>12</v>
      </c>
      <c r="AH22" s="59"/>
      <c r="AI22" s="59">
        <f>AH22*5</f>
        <v>0</v>
      </c>
      <c r="AJ22" s="59"/>
      <c r="AK22" s="59">
        <f>AJ22*3</f>
        <v>0</v>
      </c>
      <c r="AL22" s="59"/>
      <c r="AM22" s="59">
        <f>AL22*1</f>
        <v>0</v>
      </c>
      <c r="AN22" s="59"/>
      <c r="AO22" s="59">
        <f>AN22*5</f>
        <v>0</v>
      </c>
      <c r="AP22" s="59"/>
      <c r="AQ22" s="59">
        <f>AP22*5</f>
        <v>0</v>
      </c>
      <c r="AR22" s="59"/>
      <c r="AS22" s="59">
        <f>AR22*1</f>
        <v>0</v>
      </c>
      <c r="AT22" s="59"/>
      <c r="AU22" s="65">
        <f>AT22*0.5</f>
        <v>0</v>
      </c>
      <c r="AV22" s="59"/>
      <c r="AW22" s="65">
        <f>AV22*1</f>
        <v>0</v>
      </c>
      <c r="AX22" s="65">
        <f>IF(AI22+AK22+AM22+AO22+AQ22+AS22+AU22+AW22&gt;10,10,AI22+AK22+AM22+AO22+AQ22+AS22+AU22+AW22)</f>
        <v>0</v>
      </c>
      <c r="AY22" s="157">
        <f>AG22+AX22</f>
        <v>12</v>
      </c>
      <c r="AZ22" s="158">
        <f>S22+AB22+AY22</f>
        <v>177</v>
      </c>
    </row>
    <row r="23" spans="1:52" ht="13.5">
      <c r="A23" s="59">
        <v>13</v>
      </c>
      <c r="B23" s="55" t="s">
        <v>79</v>
      </c>
      <c r="C23" s="56">
        <v>23806</v>
      </c>
      <c r="D23" s="55" t="s">
        <v>35</v>
      </c>
      <c r="E23" s="55" t="s">
        <v>29</v>
      </c>
      <c r="F23" s="55" t="s">
        <v>63</v>
      </c>
      <c r="G23" s="59">
        <v>16</v>
      </c>
      <c r="H23" s="59">
        <f>G23*6</f>
        <v>96</v>
      </c>
      <c r="I23" s="59"/>
      <c r="J23" s="59">
        <f>I23*6</f>
        <v>0</v>
      </c>
      <c r="K23" s="59">
        <v>17</v>
      </c>
      <c r="L23" s="59">
        <f>IF(K23&gt;4,K23*2+4,K23*3)</f>
        <v>38</v>
      </c>
      <c r="M23" s="59"/>
      <c r="N23" s="59">
        <f>IF(M23&gt;4,M23*2+4,M23*3)</f>
        <v>0</v>
      </c>
      <c r="O23" s="59">
        <v>5</v>
      </c>
      <c r="P23" s="59">
        <f>O23*2</f>
        <v>10</v>
      </c>
      <c r="Q23" s="59">
        <v>7</v>
      </c>
      <c r="R23" s="59">
        <f>Q23*3</f>
        <v>21</v>
      </c>
      <c r="S23" s="59">
        <f>H23+J23+L23+N23+P23+R23</f>
        <v>165</v>
      </c>
      <c r="T23" s="59"/>
      <c r="U23" s="59">
        <f>IF(T23=0,0,6)</f>
        <v>0</v>
      </c>
      <c r="V23" s="59"/>
      <c r="W23" s="59">
        <f>V23*4</f>
        <v>0</v>
      </c>
      <c r="X23" s="59"/>
      <c r="Y23" s="59">
        <f>X23*3</f>
        <v>0</v>
      </c>
      <c r="Z23" s="59"/>
      <c r="AA23" s="59">
        <f>IF(Z23=0,0,6)</f>
        <v>0</v>
      </c>
      <c r="AB23" s="59">
        <f>U23+W23+Y23+AA23</f>
        <v>0</v>
      </c>
      <c r="AC23" s="59"/>
      <c r="AD23" s="59"/>
      <c r="AE23" s="59"/>
      <c r="AF23" s="59">
        <v>1</v>
      </c>
      <c r="AG23" s="59">
        <f>AF23*12</f>
        <v>12</v>
      </c>
      <c r="AH23" s="59"/>
      <c r="AI23" s="59">
        <f>AH23*5</f>
        <v>0</v>
      </c>
      <c r="AJ23" s="59"/>
      <c r="AK23" s="59">
        <f>AJ23*3</f>
        <v>0</v>
      </c>
      <c r="AL23" s="59"/>
      <c r="AM23" s="59">
        <f>AL23*1</f>
        <v>0</v>
      </c>
      <c r="AN23" s="59"/>
      <c r="AO23" s="59">
        <f>AN23*5</f>
        <v>0</v>
      </c>
      <c r="AP23" s="59"/>
      <c r="AQ23" s="59">
        <f>AP23*5</f>
        <v>0</v>
      </c>
      <c r="AR23" s="59"/>
      <c r="AS23" s="59">
        <f>AR23*1</f>
        <v>0</v>
      </c>
      <c r="AT23" s="59"/>
      <c r="AU23" s="65">
        <f>AT23*0.5</f>
        <v>0</v>
      </c>
      <c r="AV23" s="59"/>
      <c r="AW23" s="65">
        <f>AV23*1</f>
        <v>0</v>
      </c>
      <c r="AX23" s="65">
        <f>IF(AI23+AK23+AM23+AO23+AQ23+AS23+AU23+AW23&gt;10,10,AI23+AK23+AM23+AO23+AQ23+AS23+AU23+AW23)</f>
        <v>0</v>
      </c>
      <c r="AY23" s="157">
        <f>AG23+AX23</f>
        <v>12</v>
      </c>
      <c r="AZ23" s="158">
        <f>S23+AB23+AY23</f>
        <v>177</v>
      </c>
    </row>
    <row r="24" spans="1:52" ht="13.5">
      <c r="A24" s="59">
        <v>14</v>
      </c>
      <c r="B24" s="55" t="s">
        <v>70</v>
      </c>
      <c r="C24" s="56">
        <v>22311</v>
      </c>
      <c r="D24" s="55" t="s">
        <v>35</v>
      </c>
      <c r="E24" s="55" t="s">
        <v>29</v>
      </c>
      <c r="F24" s="55" t="s">
        <v>63</v>
      </c>
      <c r="G24" s="59">
        <v>14</v>
      </c>
      <c r="H24" s="59">
        <f>G24*6</f>
        <v>84</v>
      </c>
      <c r="I24" s="59"/>
      <c r="J24" s="59">
        <f>I24*6</f>
        <v>0</v>
      </c>
      <c r="K24" s="59">
        <v>19</v>
      </c>
      <c r="L24" s="59">
        <f>IF(K24&gt;4,K24*2+4,K24*3)</f>
        <v>42</v>
      </c>
      <c r="M24" s="59"/>
      <c r="N24" s="59">
        <f>IF(M24&gt;4,M24*2+4,M24*3)</f>
        <v>0</v>
      </c>
      <c r="O24" s="59">
        <v>5</v>
      </c>
      <c r="P24" s="59">
        <f>O24*2</f>
        <v>10</v>
      </c>
      <c r="Q24" s="59">
        <v>7</v>
      </c>
      <c r="R24" s="59">
        <f>Q24*3</f>
        <v>21</v>
      </c>
      <c r="S24" s="59">
        <f>H24+J24+L24+N24+P24+R24</f>
        <v>157</v>
      </c>
      <c r="T24" s="59"/>
      <c r="U24" s="59">
        <f>IF(T24=0,0,6)</f>
        <v>0</v>
      </c>
      <c r="V24" s="59"/>
      <c r="W24" s="59">
        <f>V24*4</f>
        <v>0</v>
      </c>
      <c r="X24" s="59"/>
      <c r="Y24" s="59">
        <f>X24*3</f>
        <v>0</v>
      </c>
      <c r="Z24" s="59"/>
      <c r="AA24" s="59">
        <f>IF(Z24=0,0,6)</f>
        <v>0</v>
      </c>
      <c r="AB24" s="59">
        <f>U24+W24+Y24+AA24</f>
        <v>0</v>
      </c>
      <c r="AC24" s="59"/>
      <c r="AD24" s="59"/>
      <c r="AE24" s="59"/>
      <c r="AF24" s="59">
        <v>1</v>
      </c>
      <c r="AG24" s="59">
        <f>AF24*12</f>
        <v>12</v>
      </c>
      <c r="AH24" s="59"/>
      <c r="AI24" s="59">
        <f>AH24*5</f>
        <v>0</v>
      </c>
      <c r="AJ24" s="59"/>
      <c r="AK24" s="59">
        <f>AJ24*3</f>
        <v>0</v>
      </c>
      <c r="AL24" s="59"/>
      <c r="AM24" s="59">
        <f>AL24*1</f>
        <v>0</v>
      </c>
      <c r="AN24" s="59"/>
      <c r="AO24" s="59">
        <f>AN24*5</f>
        <v>0</v>
      </c>
      <c r="AP24" s="59"/>
      <c r="AQ24" s="59">
        <f>AP24*5</f>
        <v>0</v>
      </c>
      <c r="AR24" s="59"/>
      <c r="AS24" s="59">
        <f>AR24*1</f>
        <v>0</v>
      </c>
      <c r="AT24" s="59"/>
      <c r="AU24" s="65">
        <f>AT24*0.5</f>
        <v>0</v>
      </c>
      <c r="AV24" s="59"/>
      <c r="AW24" s="65">
        <f>AV24*1</f>
        <v>0</v>
      </c>
      <c r="AX24" s="65">
        <f>IF(AI24+AK24+AM24+AO24+AQ24+AS24+AU24+AW24&gt;10,10,AI24+AK24+AM24+AO24+AQ24+AS24+AU24+AW24)</f>
        <v>0</v>
      </c>
      <c r="AY24" s="157">
        <f>AG24+AX24</f>
        <v>12</v>
      </c>
      <c r="AZ24" s="158">
        <f>S24+AB24+AY24</f>
        <v>169</v>
      </c>
    </row>
    <row r="25" spans="1:52" ht="13.5">
      <c r="A25" s="59">
        <v>15</v>
      </c>
      <c r="B25" s="55" t="s">
        <v>81</v>
      </c>
      <c r="C25" s="56">
        <v>23584</v>
      </c>
      <c r="D25" s="55" t="s">
        <v>35</v>
      </c>
      <c r="E25" s="55" t="s">
        <v>29</v>
      </c>
      <c r="F25" s="55" t="s">
        <v>63</v>
      </c>
      <c r="G25" s="59">
        <v>14</v>
      </c>
      <c r="H25" s="59">
        <f>G25*6</f>
        <v>84</v>
      </c>
      <c r="I25" s="59"/>
      <c r="J25" s="59">
        <f>I25*6</f>
        <v>0</v>
      </c>
      <c r="K25" s="59">
        <v>15</v>
      </c>
      <c r="L25" s="59">
        <f>IF(K25&gt;4,K25*2+4,K25*3)</f>
        <v>34</v>
      </c>
      <c r="M25" s="59"/>
      <c r="N25" s="59">
        <f>IF(M25&gt;4,M25*2+4,M25*3)</f>
        <v>0</v>
      </c>
      <c r="O25" s="59">
        <v>5</v>
      </c>
      <c r="P25" s="59">
        <f>O25*2</f>
        <v>10</v>
      </c>
      <c r="Q25" s="59">
        <v>7</v>
      </c>
      <c r="R25" s="59">
        <f>Q25*3</f>
        <v>21</v>
      </c>
      <c r="S25" s="59">
        <f>H25+J25+L25+N25+P25+R25</f>
        <v>149</v>
      </c>
      <c r="T25" s="59"/>
      <c r="U25" s="59">
        <f>IF(T25=0,0,6)</f>
        <v>0</v>
      </c>
      <c r="V25" s="59"/>
      <c r="W25" s="59">
        <f>V25*4</f>
        <v>0</v>
      </c>
      <c r="X25" s="59"/>
      <c r="Y25" s="59">
        <f>X25*3</f>
        <v>0</v>
      </c>
      <c r="Z25" s="59"/>
      <c r="AA25" s="59">
        <f>IF(Z25=0,0,6)</f>
        <v>0</v>
      </c>
      <c r="AB25" s="59">
        <f>U25+W25+Y25+AA25</f>
        <v>0</v>
      </c>
      <c r="AC25" s="59"/>
      <c r="AD25" s="59"/>
      <c r="AE25" s="59"/>
      <c r="AF25" s="59">
        <v>1</v>
      </c>
      <c r="AG25" s="59">
        <f>AF25*12</f>
        <v>12</v>
      </c>
      <c r="AH25" s="59"/>
      <c r="AI25" s="59">
        <f>AH25*5</f>
        <v>0</v>
      </c>
      <c r="AJ25" s="59"/>
      <c r="AK25" s="59">
        <f>AJ25*3</f>
        <v>0</v>
      </c>
      <c r="AL25" s="59">
        <v>1</v>
      </c>
      <c r="AM25" s="59">
        <f>AL25*1</f>
        <v>1</v>
      </c>
      <c r="AN25" s="59"/>
      <c r="AO25" s="59">
        <f>AN25*5</f>
        <v>0</v>
      </c>
      <c r="AP25" s="59"/>
      <c r="AQ25" s="59">
        <f>AP25*5</f>
        <v>0</v>
      </c>
      <c r="AR25" s="59"/>
      <c r="AS25" s="59">
        <f>AR25*1</f>
        <v>0</v>
      </c>
      <c r="AT25" s="59"/>
      <c r="AU25" s="65">
        <f>AT25*0.5</f>
        <v>0</v>
      </c>
      <c r="AV25" s="59"/>
      <c r="AW25" s="65">
        <f>AV25*1</f>
        <v>0</v>
      </c>
      <c r="AX25" s="65">
        <f>IF(AI25+AK25+AM25+AO25+AQ25+AS25+AU25+AW25&gt;10,10,AI25+AK25+AM25+AO25+AQ25+AS25+AU25+AW25)</f>
        <v>1</v>
      </c>
      <c r="AY25" s="157">
        <f>AG25+AX25</f>
        <v>13</v>
      </c>
      <c r="AZ25" s="158">
        <f>S25+AB25+AY25</f>
        <v>162</v>
      </c>
    </row>
    <row r="26" spans="1:52" ht="13.5">
      <c r="A26" s="59">
        <v>16</v>
      </c>
      <c r="B26" s="55" t="s">
        <v>80</v>
      </c>
      <c r="C26" s="56">
        <v>21136</v>
      </c>
      <c r="D26" s="55" t="s">
        <v>35</v>
      </c>
      <c r="E26" s="55" t="s">
        <v>29</v>
      </c>
      <c r="F26" s="55" t="s">
        <v>63</v>
      </c>
      <c r="G26" s="59">
        <v>12</v>
      </c>
      <c r="H26" s="59">
        <f>G26*6</f>
        <v>72</v>
      </c>
      <c r="I26" s="59"/>
      <c r="J26" s="59">
        <f>I26*6</f>
        <v>0</v>
      </c>
      <c r="K26" s="59">
        <v>22</v>
      </c>
      <c r="L26" s="59">
        <f>IF(K26&gt;4,K26*2+4,K26*3)</f>
        <v>48</v>
      </c>
      <c r="M26" s="59"/>
      <c r="N26" s="59">
        <f>IF(M26&gt;4,M26*2+4,M26*3)</f>
        <v>0</v>
      </c>
      <c r="O26" s="59">
        <v>5</v>
      </c>
      <c r="P26" s="59">
        <f>O26*2</f>
        <v>10</v>
      </c>
      <c r="Q26" s="59">
        <v>5</v>
      </c>
      <c r="R26" s="59">
        <f>Q26*3</f>
        <v>15</v>
      </c>
      <c r="S26" s="59">
        <f>H26+J26+L26+N26+P26+R26</f>
        <v>145</v>
      </c>
      <c r="T26" s="59"/>
      <c r="U26" s="59">
        <f>IF(T26=0,0,6)</f>
        <v>0</v>
      </c>
      <c r="V26" s="59"/>
      <c r="W26" s="59">
        <f>V26*4</f>
        <v>0</v>
      </c>
      <c r="X26" s="59"/>
      <c r="Y26" s="59">
        <f>X26*3</f>
        <v>0</v>
      </c>
      <c r="Z26" s="59"/>
      <c r="AA26" s="59">
        <f>IF(Z26=0,0,6)</f>
        <v>0</v>
      </c>
      <c r="AB26" s="59">
        <f>U26+W26+Y26+AA26</f>
        <v>0</v>
      </c>
      <c r="AC26" s="59"/>
      <c r="AD26" s="59"/>
      <c r="AE26" s="59"/>
      <c r="AF26" s="59">
        <v>1</v>
      </c>
      <c r="AG26" s="59">
        <f>AF26*12</f>
        <v>12</v>
      </c>
      <c r="AH26" s="59"/>
      <c r="AI26" s="59">
        <f>AH26*5</f>
        <v>0</v>
      </c>
      <c r="AJ26" s="59"/>
      <c r="AK26" s="59">
        <f>AJ26*3</f>
        <v>0</v>
      </c>
      <c r="AL26" s="59"/>
      <c r="AM26" s="59">
        <f>AL26*1</f>
        <v>0</v>
      </c>
      <c r="AN26" s="59"/>
      <c r="AO26" s="59">
        <f>AN26*5</f>
        <v>0</v>
      </c>
      <c r="AP26" s="59"/>
      <c r="AQ26" s="59">
        <f>AP26*5</f>
        <v>0</v>
      </c>
      <c r="AR26" s="59"/>
      <c r="AS26" s="59">
        <f>AR26*1</f>
        <v>0</v>
      </c>
      <c r="AT26" s="59"/>
      <c r="AU26" s="65">
        <f>AT26*0.5</f>
        <v>0</v>
      </c>
      <c r="AV26" s="59"/>
      <c r="AW26" s="65">
        <f>AV26*1</f>
        <v>0</v>
      </c>
      <c r="AX26" s="65">
        <f>IF(AI26+AK26+AM26+AO26+AQ26+AS26+AU26+AW26&gt;10,10,AI26+AK26+AM26+AO26+AQ26+AS26+AU26+AW26)</f>
        <v>0</v>
      </c>
      <c r="AY26" s="157">
        <f>AG26+AX26</f>
        <v>12</v>
      </c>
      <c r="AZ26" s="158">
        <f>S26+AB26+AY26</f>
        <v>157</v>
      </c>
    </row>
    <row r="27" spans="1:52" ht="13.5">
      <c r="A27" s="59">
        <v>17</v>
      </c>
      <c r="B27" s="55" t="s">
        <v>78</v>
      </c>
      <c r="C27" s="56">
        <v>23084</v>
      </c>
      <c r="D27" s="55" t="s">
        <v>26</v>
      </c>
      <c r="E27" s="55" t="s">
        <v>29</v>
      </c>
      <c r="F27" s="55" t="s">
        <v>63</v>
      </c>
      <c r="G27" s="59">
        <v>14</v>
      </c>
      <c r="H27" s="59">
        <f>G27*6</f>
        <v>84</v>
      </c>
      <c r="I27" s="59"/>
      <c r="J27" s="59">
        <f>I27*6</f>
        <v>0</v>
      </c>
      <c r="K27" s="59">
        <v>10</v>
      </c>
      <c r="L27" s="59">
        <f>IF(K27&gt;4,K27*2+4,K27*3)</f>
        <v>24</v>
      </c>
      <c r="M27" s="59"/>
      <c r="N27" s="59">
        <f>IF(M27&gt;4,M27*2+4,M27*3)</f>
        <v>0</v>
      </c>
      <c r="O27" s="59">
        <v>5</v>
      </c>
      <c r="P27" s="59">
        <f>O27*2</f>
        <v>10</v>
      </c>
      <c r="Q27" s="59">
        <v>7</v>
      </c>
      <c r="R27" s="59">
        <f>Q27*3</f>
        <v>21</v>
      </c>
      <c r="S27" s="59">
        <f>H27+J27+L27+N27+P27+R27</f>
        <v>139</v>
      </c>
      <c r="T27" s="59"/>
      <c r="U27" s="59">
        <f>IF(T27=0,0,6)</f>
        <v>0</v>
      </c>
      <c r="V27" s="59"/>
      <c r="W27" s="59">
        <f>V27*4</f>
        <v>0</v>
      </c>
      <c r="X27" s="59"/>
      <c r="Y27" s="59">
        <f>X27*3</f>
        <v>0</v>
      </c>
      <c r="Z27" s="59"/>
      <c r="AA27" s="59">
        <f>IF(Z27=0,0,6)</f>
        <v>0</v>
      </c>
      <c r="AB27" s="59">
        <f>U27+W27+Y27+AA27</f>
        <v>0</v>
      </c>
      <c r="AC27" s="59"/>
      <c r="AD27" s="59"/>
      <c r="AE27" s="59"/>
      <c r="AF27" s="59">
        <v>1</v>
      </c>
      <c r="AG27" s="59">
        <f>AF27*12</f>
        <v>12</v>
      </c>
      <c r="AH27" s="59"/>
      <c r="AI27" s="59">
        <f>AH27*5</f>
        <v>0</v>
      </c>
      <c r="AJ27" s="59"/>
      <c r="AK27" s="59">
        <f>AJ27*3</f>
        <v>0</v>
      </c>
      <c r="AL27" s="59">
        <v>1</v>
      </c>
      <c r="AM27" s="59">
        <f>AL27*1</f>
        <v>1</v>
      </c>
      <c r="AN27" s="59">
        <v>1</v>
      </c>
      <c r="AO27" s="59">
        <f>AN27*5</f>
        <v>5</v>
      </c>
      <c r="AP27" s="59"/>
      <c r="AQ27" s="59">
        <f>AP27*5</f>
        <v>0</v>
      </c>
      <c r="AR27" s="59"/>
      <c r="AS27" s="59">
        <f>AR27*1</f>
        <v>0</v>
      </c>
      <c r="AT27" s="59"/>
      <c r="AU27" s="65">
        <f>AT27*0.5</f>
        <v>0</v>
      </c>
      <c r="AV27" s="59"/>
      <c r="AW27" s="65">
        <f>AV27*1</f>
        <v>0</v>
      </c>
      <c r="AX27" s="65">
        <f>IF(AI27+AK27+AM27+AO27+AQ27+AS27+AU27+AW27&gt;10,10,AI27+AK27+AM27+AO27+AQ27+AS27+AU27+AW27)</f>
        <v>6</v>
      </c>
      <c r="AY27" s="157">
        <f>AG27+AX27</f>
        <v>18</v>
      </c>
      <c r="AZ27" s="158">
        <f>S27+AB27+AY27</f>
        <v>157</v>
      </c>
    </row>
    <row r="28" spans="1:52" ht="13.5">
      <c r="A28" s="59">
        <v>18</v>
      </c>
      <c r="B28" s="55" t="s">
        <v>67</v>
      </c>
      <c r="C28" s="56">
        <v>24849</v>
      </c>
      <c r="D28" s="55" t="s">
        <v>35</v>
      </c>
      <c r="E28" s="55" t="s">
        <v>29</v>
      </c>
      <c r="F28" s="55" t="s">
        <v>63</v>
      </c>
      <c r="G28" s="59">
        <v>14</v>
      </c>
      <c r="H28" s="59">
        <f>G28*6</f>
        <v>84</v>
      </c>
      <c r="I28" s="59"/>
      <c r="J28" s="59">
        <f>I28*6</f>
        <v>0</v>
      </c>
      <c r="K28" s="59">
        <v>13</v>
      </c>
      <c r="L28" s="59">
        <f>IF(K28&gt;4,K28*2+4,K28*3)</f>
        <v>30</v>
      </c>
      <c r="M28" s="59"/>
      <c r="N28" s="59">
        <f>IF(M28&gt;4,M28*2+4,M28*3)</f>
        <v>0</v>
      </c>
      <c r="O28" s="59">
        <v>5</v>
      </c>
      <c r="P28" s="59">
        <f>O28*2</f>
        <v>10</v>
      </c>
      <c r="Q28" s="59">
        <v>7</v>
      </c>
      <c r="R28" s="59">
        <f>Q28*3</f>
        <v>21</v>
      </c>
      <c r="S28" s="59">
        <f>H28+J28+L28+N28+P28+R28</f>
        <v>145</v>
      </c>
      <c r="T28" s="59"/>
      <c r="U28" s="59">
        <f>IF(T28=0,0,6)</f>
        <v>0</v>
      </c>
      <c r="V28" s="59"/>
      <c r="W28" s="59">
        <f>V28*4</f>
        <v>0</v>
      </c>
      <c r="X28" s="59"/>
      <c r="Y28" s="59">
        <f>X28*3</f>
        <v>0</v>
      </c>
      <c r="Z28" s="59"/>
      <c r="AA28" s="59">
        <f>IF(Z28=0,0,6)</f>
        <v>0</v>
      </c>
      <c r="AB28" s="59">
        <f>U28+W28+Y28+AA28</f>
        <v>0</v>
      </c>
      <c r="AC28" s="59"/>
      <c r="AD28" s="59"/>
      <c r="AE28" s="59"/>
      <c r="AF28" s="59">
        <v>1</v>
      </c>
      <c r="AG28" s="59">
        <f>AF28*12</f>
        <v>12</v>
      </c>
      <c r="AH28" s="59"/>
      <c r="AI28" s="59">
        <f>AH28*5</f>
        <v>0</v>
      </c>
      <c r="AJ28" s="59"/>
      <c r="AK28" s="59">
        <f>AJ28*3</f>
        <v>0</v>
      </c>
      <c r="AL28" s="59"/>
      <c r="AM28" s="59">
        <f>AL28*1</f>
        <v>0</v>
      </c>
      <c r="AN28" s="59"/>
      <c r="AO28" s="59">
        <f>AN28*5</f>
        <v>0</v>
      </c>
      <c r="AP28" s="59"/>
      <c r="AQ28" s="59">
        <f>AP28*5</f>
        <v>0</v>
      </c>
      <c r="AR28" s="59"/>
      <c r="AS28" s="59">
        <f>AR28*1</f>
        <v>0</v>
      </c>
      <c r="AT28" s="59"/>
      <c r="AU28" s="65">
        <f>AT28*0.5</f>
        <v>0</v>
      </c>
      <c r="AV28" s="59"/>
      <c r="AW28" s="65">
        <f>AV28*1</f>
        <v>0</v>
      </c>
      <c r="AX28" s="65">
        <f>IF(AI28+AK28+AM28+AO28+AQ28+AS28+AU28+AW28&gt;10,10,AI28+AK28+AM28+AO28+AQ28+AS28+AU28+AW28)</f>
        <v>0</v>
      </c>
      <c r="AY28" s="157">
        <f>AG28+AX28</f>
        <v>12</v>
      </c>
      <c r="AZ28" s="158">
        <f>S28+AB28+AY28</f>
        <v>157</v>
      </c>
    </row>
    <row r="29" spans="1:52" ht="13.5">
      <c r="A29" s="59">
        <v>19</v>
      </c>
      <c r="B29" s="55" t="s">
        <v>278</v>
      </c>
      <c r="C29" s="56">
        <v>24663</v>
      </c>
      <c r="D29" s="55" t="s">
        <v>35</v>
      </c>
      <c r="E29" s="55" t="s">
        <v>29</v>
      </c>
      <c r="F29" s="55" t="s">
        <v>63</v>
      </c>
      <c r="G29" s="59"/>
      <c r="H29" s="59">
        <f>G29*6</f>
        <v>0</v>
      </c>
      <c r="I29" s="59"/>
      <c r="J29" s="59">
        <f>I29*6</f>
        <v>0</v>
      </c>
      <c r="K29" s="59">
        <v>31</v>
      </c>
      <c r="L29" s="59">
        <f>IF(K29&gt;4,K29*2+4,K29*3)</f>
        <v>66</v>
      </c>
      <c r="M29" s="59"/>
      <c r="N29" s="59">
        <f>IF(M29&gt;4,M29*2+4,M29*3)</f>
        <v>0</v>
      </c>
      <c r="O29" s="59"/>
      <c r="P29" s="59">
        <f>O29*2</f>
        <v>0</v>
      </c>
      <c r="Q29" s="59"/>
      <c r="R29" s="59">
        <f>Q29*3</f>
        <v>0</v>
      </c>
      <c r="S29" s="59">
        <f>H29+J29+L29+N29+P29+R29</f>
        <v>66</v>
      </c>
      <c r="T29" s="59"/>
      <c r="U29" s="59">
        <f>IF(T29=0,0,6)</f>
        <v>0</v>
      </c>
      <c r="V29" s="59"/>
      <c r="W29" s="59">
        <f>V29*4</f>
        <v>0</v>
      </c>
      <c r="X29" s="59"/>
      <c r="Y29" s="59">
        <f>X29*3</f>
        <v>0</v>
      </c>
      <c r="Z29" s="59"/>
      <c r="AA29" s="59">
        <f>IF(Z29=0,0,6)</f>
        <v>0</v>
      </c>
      <c r="AB29" s="59">
        <f>U29+W29+Y29+AA29</f>
        <v>0</v>
      </c>
      <c r="AC29" s="59"/>
      <c r="AD29" s="59"/>
      <c r="AE29" s="59"/>
      <c r="AF29" s="59">
        <v>1</v>
      </c>
      <c r="AG29" s="59">
        <f>AF29*12</f>
        <v>12</v>
      </c>
      <c r="AH29" s="59"/>
      <c r="AI29" s="59">
        <f>AH29*5</f>
        <v>0</v>
      </c>
      <c r="AJ29" s="59"/>
      <c r="AK29" s="59">
        <f>AJ29*3</f>
        <v>0</v>
      </c>
      <c r="AL29" s="59"/>
      <c r="AM29" s="59">
        <f>AL29*1</f>
        <v>0</v>
      </c>
      <c r="AN29" s="59"/>
      <c r="AO29" s="59">
        <f>AN29*5</f>
        <v>0</v>
      </c>
      <c r="AP29" s="59"/>
      <c r="AQ29" s="59">
        <f>AP29*5</f>
        <v>0</v>
      </c>
      <c r="AR29" s="59"/>
      <c r="AS29" s="59">
        <f>AR29*1</f>
        <v>0</v>
      </c>
      <c r="AT29" s="59"/>
      <c r="AU29" s="65">
        <f>AT29*0.5</f>
        <v>0</v>
      </c>
      <c r="AV29" s="59"/>
      <c r="AW29" s="65">
        <f>AV29*1</f>
        <v>0</v>
      </c>
      <c r="AX29" s="65">
        <f>IF(AI29+AK29+AM29+AO29+AQ29+AS29+AU29+AW29&gt;10,10,AI29+AK29+AM29+AO29+AQ29+AS29+AU29+AW29)</f>
        <v>0</v>
      </c>
      <c r="AY29" s="157">
        <f>AG29+AX29</f>
        <v>12</v>
      </c>
      <c r="AZ29" s="158">
        <f>S29+AB29+AY29</f>
        <v>78</v>
      </c>
    </row>
    <row r="30" spans="1:52" ht="13.5">
      <c r="A30" s="59">
        <v>20</v>
      </c>
      <c r="B30" s="55" t="s">
        <v>277</v>
      </c>
      <c r="C30" s="56">
        <v>24345</v>
      </c>
      <c r="D30" s="55" t="s">
        <v>35</v>
      </c>
      <c r="E30" s="55" t="s">
        <v>29</v>
      </c>
      <c r="F30" s="55" t="s">
        <v>63</v>
      </c>
      <c r="G30" s="59"/>
      <c r="H30" s="59">
        <f>G30*6</f>
        <v>0</v>
      </c>
      <c r="I30" s="59"/>
      <c r="J30" s="59">
        <f>I30*6</f>
        <v>0</v>
      </c>
      <c r="K30" s="59">
        <v>29</v>
      </c>
      <c r="L30" s="59">
        <f>IF(K30&gt;4,K30*2+4,K30*3)</f>
        <v>62</v>
      </c>
      <c r="M30" s="59"/>
      <c r="N30" s="59">
        <f>IF(M30&gt;4,M30*2+4,M30*3)</f>
        <v>0</v>
      </c>
      <c r="O30" s="59"/>
      <c r="P30" s="59">
        <f>O30*2</f>
        <v>0</v>
      </c>
      <c r="Q30" s="59"/>
      <c r="R30" s="59">
        <f>Q30*3</f>
        <v>0</v>
      </c>
      <c r="S30" s="59">
        <f>H30+J30+L30+N30+P30+R30</f>
        <v>62</v>
      </c>
      <c r="T30" s="59"/>
      <c r="U30" s="59">
        <f>IF(T30=0,0,6)</f>
        <v>0</v>
      </c>
      <c r="V30" s="59"/>
      <c r="W30" s="59">
        <f>V30*4</f>
        <v>0</v>
      </c>
      <c r="X30" s="59"/>
      <c r="Y30" s="59">
        <f>X30*3</f>
        <v>0</v>
      </c>
      <c r="Z30" s="59"/>
      <c r="AA30" s="59">
        <f>IF(Z30=0,0,6)</f>
        <v>0</v>
      </c>
      <c r="AB30" s="59">
        <f>U30+W30+Y30+AA30</f>
        <v>0</v>
      </c>
      <c r="AC30" s="59"/>
      <c r="AD30" s="59"/>
      <c r="AE30" s="59"/>
      <c r="AF30" s="59">
        <v>1</v>
      </c>
      <c r="AG30" s="59">
        <f>AF30*12</f>
        <v>12</v>
      </c>
      <c r="AH30" s="59"/>
      <c r="AI30" s="59">
        <f>AH30*5</f>
        <v>0</v>
      </c>
      <c r="AJ30" s="59"/>
      <c r="AK30" s="59">
        <f>AJ30*3</f>
        <v>0</v>
      </c>
      <c r="AL30" s="59"/>
      <c r="AM30" s="59">
        <f>AL30*1</f>
        <v>0</v>
      </c>
      <c r="AN30" s="59"/>
      <c r="AO30" s="59">
        <f>AN30*5</f>
        <v>0</v>
      </c>
      <c r="AP30" s="59"/>
      <c r="AQ30" s="59">
        <f>AP30*5</f>
        <v>0</v>
      </c>
      <c r="AR30" s="59"/>
      <c r="AS30" s="59">
        <f>AR30*1</f>
        <v>0</v>
      </c>
      <c r="AT30" s="59"/>
      <c r="AU30" s="65">
        <f>AT30*0.5</f>
        <v>0</v>
      </c>
      <c r="AV30" s="59"/>
      <c r="AW30" s="65">
        <f>AV30*1</f>
        <v>0</v>
      </c>
      <c r="AX30" s="65">
        <f>IF(AI30+AK30+AM30+AO30+AQ30+AS30+AU30+AW30&gt;10,10,AI30+AK30+AM30+AO30+AQ30+AS30+AU30+AW30)</f>
        <v>0</v>
      </c>
      <c r="AY30" s="157">
        <f>AG30+AX30</f>
        <v>12</v>
      </c>
      <c r="AZ30" s="158">
        <f>S30+AB30+AY30</f>
        <v>74</v>
      </c>
    </row>
    <row r="31" spans="1:52" ht="13.5">
      <c r="A31" s="59">
        <v>21</v>
      </c>
      <c r="B31" s="55" t="s">
        <v>279</v>
      </c>
      <c r="C31" s="56"/>
      <c r="D31" s="55" t="s">
        <v>35</v>
      </c>
      <c r="E31" s="55" t="s">
        <v>29</v>
      </c>
      <c r="F31" s="55" t="s">
        <v>63</v>
      </c>
      <c r="G31" s="59"/>
      <c r="H31" s="59">
        <f>G31*6</f>
        <v>0</v>
      </c>
      <c r="I31" s="59"/>
      <c r="J31" s="59">
        <f>I31*6</f>
        <v>0</v>
      </c>
      <c r="K31" s="59"/>
      <c r="L31" s="59">
        <f>IF(K31&gt;4,K31*2+4,K31*3)</f>
        <v>0</v>
      </c>
      <c r="M31" s="59"/>
      <c r="N31" s="59">
        <f>IF(M31&gt;4,M31*2+4,M31*3)</f>
        <v>0</v>
      </c>
      <c r="O31" s="59"/>
      <c r="P31" s="59">
        <f>O31*2</f>
        <v>0</v>
      </c>
      <c r="Q31" s="59"/>
      <c r="R31" s="59">
        <f>Q31*3</f>
        <v>0</v>
      </c>
      <c r="S31" s="59">
        <f>H31+J31+L31+N31+P31+R31</f>
        <v>0</v>
      </c>
      <c r="T31" s="59"/>
      <c r="U31" s="59">
        <f>IF(T31=0,0,6)</f>
        <v>0</v>
      </c>
      <c r="V31" s="59"/>
      <c r="W31" s="59">
        <f>V31*4</f>
        <v>0</v>
      </c>
      <c r="X31" s="59"/>
      <c r="Y31" s="59">
        <f>X31*3</f>
        <v>0</v>
      </c>
      <c r="Z31" s="59"/>
      <c r="AA31" s="59">
        <f>IF(Z31=0,0,6)</f>
        <v>0</v>
      </c>
      <c r="AB31" s="59">
        <f>U31+W31+Y31+AA31</f>
        <v>0</v>
      </c>
      <c r="AC31" s="59"/>
      <c r="AD31" s="59"/>
      <c r="AE31" s="59"/>
      <c r="AF31" s="59">
        <v>1</v>
      </c>
      <c r="AG31" s="59">
        <f>AF31*12</f>
        <v>12</v>
      </c>
      <c r="AH31" s="59"/>
      <c r="AI31" s="59">
        <f>AH31*5</f>
        <v>0</v>
      </c>
      <c r="AJ31" s="59"/>
      <c r="AK31" s="59">
        <f>AJ31*3</f>
        <v>0</v>
      </c>
      <c r="AL31" s="59"/>
      <c r="AM31" s="59">
        <f>AL31*1</f>
        <v>0</v>
      </c>
      <c r="AN31" s="59"/>
      <c r="AO31" s="59">
        <f>AN31*5</f>
        <v>0</v>
      </c>
      <c r="AP31" s="59"/>
      <c r="AQ31" s="59">
        <f>AP31*5</f>
        <v>0</v>
      </c>
      <c r="AR31" s="59"/>
      <c r="AS31" s="59">
        <f>AR31*1</f>
        <v>0</v>
      </c>
      <c r="AT31" s="59"/>
      <c r="AU31" s="65">
        <f>AT31*0.5</f>
        <v>0</v>
      </c>
      <c r="AV31" s="59"/>
      <c r="AW31" s="65">
        <f>AV31*1</f>
        <v>0</v>
      </c>
      <c r="AX31" s="65">
        <f>IF(AI31+AK31+AM31+AO31+AQ31+AS31+AU31+AW31&gt;10,10,AI31+AK31+AM31+AO31+AQ31+AS31+AU31+AW31)</f>
        <v>0</v>
      </c>
      <c r="AY31" s="157">
        <f>AG31+AX31</f>
        <v>12</v>
      </c>
      <c r="AZ31" s="158">
        <f>S31+AB31+AY31</f>
        <v>12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9:D9"/>
    <mergeCell ref="G9:S9"/>
    <mergeCell ref="T9:AB9"/>
    <mergeCell ref="AC9:AE9"/>
    <mergeCell ref="AF9:AY9"/>
    <mergeCell ref="AZ9:AZ10"/>
    <mergeCell ref="C10:D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X26"/>
  <sheetViews>
    <sheetView zoomScale="85" zoomScaleNormal="85" zoomScalePageLayoutView="0" workbookViewId="0" topLeftCell="A4">
      <selection activeCell="A5" sqref="A5:A26"/>
    </sheetView>
  </sheetViews>
  <sheetFormatPr defaultColWidth="9.140625" defaultRowHeight="15"/>
  <cols>
    <col min="1" max="1" width="3.7109375" style="1" customWidth="1"/>
    <col min="2" max="2" width="32.7109375" style="1" customWidth="1"/>
    <col min="3" max="3" width="13.57421875" style="1" customWidth="1"/>
    <col min="4" max="4" width="4.00390625" style="1" bestFit="1" customWidth="1"/>
    <col min="5" max="7" width="4.00390625" style="4" customWidth="1"/>
    <col min="8" max="8" width="4.140625" style="4" customWidth="1"/>
    <col min="9" max="16" width="4.00390625" style="4" customWidth="1"/>
    <col min="17" max="17" width="4.421875" style="4" customWidth="1"/>
    <col min="18" max="18" width="4.8515625" style="4" customWidth="1"/>
    <col min="19" max="19" width="4.00390625" style="4" customWidth="1"/>
    <col min="20" max="20" width="3.8515625" style="4" customWidth="1"/>
    <col min="21" max="21" width="3.57421875" style="4" customWidth="1"/>
    <col min="22" max="22" width="3.7109375" style="4" customWidth="1"/>
    <col min="23" max="23" width="4.140625" style="4" customWidth="1"/>
    <col min="24" max="24" width="2.57421875" style="4" customWidth="1"/>
    <col min="25" max="25" width="4.140625" style="4" customWidth="1"/>
    <col min="26" max="28" width="3.57421875" style="4" customWidth="1"/>
    <col min="29" max="29" width="5.140625" style="4" customWidth="1"/>
    <col min="30" max="31" width="5.00390625" style="4" customWidth="1"/>
    <col min="32" max="32" width="6.57421875" style="4" customWidth="1"/>
    <col min="33" max="35" width="5.00390625" style="4" customWidth="1"/>
    <col min="36" max="36" width="6.28125" style="46" customWidth="1"/>
    <col min="37" max="37" width="5.00390625" style="4" customWidth="1"/>
    <col min="38" max="38" width="5.00390625" style="46" customWidth="1"/>
    <col min="39" max="48" width="5.00390625" style="4" customWidth="1"/>
    <col min="49" max="49" width="5.421875" style="4" customWidth="1"/>
    <col min="50" max="50" width="7.140625" style="4" customWidth="1"/>
    <col min="51" max="16384" width="9.140625" style="1" customWidth="1"/>
  </cols>
  <sheetData>
    <row r="1" spans="1:50" ht="23.25">
      <c r="A1" s="175" t="s">
        <v>207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7"/>
    </row>
    <row r="2" spans="1:50" ht="22.5" thickBot="1">
      <c r="A2" s="178" t="s">
        <v>191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</row>
    <row r="3" spans="1:50" s="35" customFormat="1" ht="25.5" customHeight="1">
      <c r="A3" s="243" t="s">
        <v>225</v>
      </c>
      <c r="B3" s="244"/>
      <c r="C3" s="244"/>
      <c r="D3" s="245"/>
      <c r="E3" s="244" t="s">
        <v>6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50"/>
      <c r="R3" s="251" t="s">
        <v>11</v>
      </c>
      <c r="S3" s="244"/>
      <c r="T3" s="244"/>
      <c r="U3" s="244"/>
      <c r="V3" s="244"/>
      <c r="W3" s="244"/>
      <c r="X3" s="244"/>
      <c r="Y3" s="244"/>
      <c r="Z3" s="250"/>
      <c r="AA3" s="252" t="s">
        <v>12</v>
      </c>
      <c r="AB3" s="253"/>
      <c r="AC3" s="254"/>
      <c r="AD3" s="252" t="s">
        <v>23</v>
      </c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5"/>
      <c r="AX3" s="246" t="s">
        <v>24</v>
      </c>
    </row>
    <row r="4" spans="1:50" s="35" customFormat="1" ht="144" customHeight="1">
      <c r="A4" s="36" t="s">
        <v>226</v>
      </c>
      <c r="B4" s="37" t="s">
        <v>0</v>
      </c>
      <c r="C4" s="248" t="s">
        <v>1</v>
      </c>
      <c r="D4" s="249"/>
      <c r="E4" s="38" t="s">
        <v>2</v>
      </c>
      <c r="F4" s="38" t="s">
        <v>3</v>
      </c>
      <c r="G4" s="38" t="s">
        <v>222</v>
      </c>
      <c r="H4" s="38" t="s">
        <v>3</v>
      </c>
      <c r="I4" s="38" t="s">
        <v>4</v>
      </c>
      <c r="J4" s="38" t="s">
        <v>3</v>
      </c>
      <c r="K4" s="38" t="s">
        <v>223</v>
      </c>
      <c r="L4" s="38" t="s">
        <v>3</v>
      </c>
      <c r="M4" s="39" t="s">
        <v>230</v>
      </c>
      <c r="N4" s="38" t="s">
        <v>3</v>
      </c>
      <c r="O4" s="38" t="s">
        <v>231</v>
      </c>
      <c r="P4" s="38" t="s">
        <v>3</v>
      </c>
      <c r="Q4" s="40" t="s">
        <v>5</v>
      </c>
      <c r="R4" s="41" t="s">
        <v>31</v>
      </c>
      <c r="S4" s="42" t="s">
        <v>3</v>
      </c>
      <c r="T4" s="43" t="s">
        <v>7</v>
      </c>
      <c r="U4" s="42" t="s">
        <v>3</v>
      </c>
      <c r="V4" s="41" t="s">
        <v>13</v>
      </c>
      <c r="W4" s="42" t="s">
        <v>3</v>
      </c>
      <c r="X4" s="41" t="s">
        <v>14</v>
      </c>
      <c r="Y4" s="42" t="s">
        <v>3</v>
      </c>
      <c r="Z4" s="40" t="s">
        <v>5</v>
      </c>
      <c r="AA4" s="42" t="s">
        <v>8</v>
      </c>
      <c r="AB4" s="42" t="s">
        <v>9</v>
      </c>
      <c r="AC4" s="44" t="s">
        <v>10</v>
      </c>
      <c r="AD4" s="45" t="s">
        <v>15</v>
      </c>
      <c r="AE4" s="42" t="s">
        <v>3</v>
      </c>
      <c r="AF4" s="45" t="s">
        <v>16</v>
      </c>
      <c r="AG4" s="42" t="s">
        <v>3</v>
      </c>
      <c r="AH4" s="45" t="s">
        <v>17</v>
      </c>
      <c r="AI4" s="42" t="s">
        <v>3</v>
      </c>
      <c r="AJ4" s="47" t="s">
        <v>18</v>
      </c>
      <c r="AK4" s="42" t="s">
        <v>3</v>
      </c>
      <c r="AL4" s="47" t="s">
        <v>19</v>
      </c>
      <c r="AM4" s="42" t="s">
        <v>3</v>
      </c>
      <c r="AN4" s="45" t="s">
        <v>20</v>
      </c>
      <c r="AO4" s="42" t="s">
        <v>3</v>
      </c>
      <c r="AP4" s="45" t="s">
        <v>21</v>
      </c>
      <c r="AQ4" s="42" t="s">
        <v>3</v>
      </c>
      <c r="AR4" s="53" t="s">
        <v>232</v>
      </c>
      <c r="AS4" s="53" t="s">
        <v>3</v>
      </c>
      <c r="AT4" s="51" t="s">
        <v>233</v>
      </c>
      <c r="AU4" s="51" t="s">
        <v>3</v>
      </c>
      <c r="AV4" s="34" t="s">
        <v>25</v>
      </c>
      <c r="AW4" s="40" t="s">
        <v>22</v>
      </c>
      <c r="AX4" s="247"/>
    </row>
    <row r="5" spans="1:50" s="118" customFormat="1" ht="16.5">
      <c r="A5" s="104">
        <v>1</v>
      </c>
      <c r="B5" s="105" t="s">
        <v>194</v>
      </c>
      <c r="C5" s="106">
        <v>22345</v>
      </c>
      <c r="D5" s="107" t="s">
        <v>34</v>
      </c>
      <c r="E5" s="108">
        <v>16</v>
      </c>
      <c r="F5" s="109">
        <f>E5*6</f>
        <v>96</v>
      </c>
      <c r="G5" s="109"/>
      <c r="H5" s="109">
        <f>G5*6</f>
        <v>0</v>
      </c>
      <c r="I5" s="109">
        <v>20</v>
      </c>
      <c r="J5" s="109">
        <f>IF(I5&gt;4,I5*2+4,I5*3)</f>
        <v>44</v>
      </c>
      <c r="K5" s="110"/>
      <c r="L5" s="109">
        <f>IF(K5&gt;4,K5*2+4,K5*3)</f>
        <v>0</v>
      </c>
      <c r="M5" s="110">
        <v>5</v>
      </c>
      <c r="N5" s="110">
        <f>M5*2</f>
        <v>10</v>
      </c>
      <c r="O5" s="110">
        <v>7</v>
      </c>
      <c r="P5" s="110">
        <f>O5*3</f>
        <v>21</v>
      </c>
      <c r="Q5" s="111">
        <f>F5+H5+J5+L5+N5+P5</f>
        <v>171</v>
      </c>
      <c r="R5" s="104"/>
      <c r="S5" s="109">
        <f>IF(R5=0,0,6)</f>
        <v>0</v>
      </c>
      <c r="T5" s="109"/>
      <c r="U5" s="109">
        <f>T5*4</f>
        <v>0</v>
      </c>
      <c r="V5" s="109"/>
      <c r="W5" s="109">
        <f>V5*3</f>
        <v>0</v>
      </c>
      <c r="X5" s="109"/>
      <c r="Y5" s="109">
        <f>IF(X5=0,0,6)</f>
        <v>0</v>
      </c>
      <c r="Z5" s="111">
        <f>S5+U5+W5+Y5</f>
        <v>0</v>
      </c>
      <c r="AA5" s="104"/>
      <c r="AB5" s="109"/>
      <c r="AC5" s="111"/>
      <c r="AD5" s="104">
        <v>1</v>
      </c>
      <c r="AE5" s="109">
        <f>AD5*12</f>
        <v>12</v>
      </c>
      <c r="AF5" s="109"/>
      <c r="AG5" s="109">
        <f>AF5*5</f>
        <v>0</v>
      </c>
      <c r="AH5" s="109"/>
      <c r="AI5" s="109">
        <f>AH5*3</f>
        <v>0</v>
      </c>
      <c r="AJ5" s="109">
        <v>1</v>
      </c>
      <c r="AK5" s="109">
        <f>AJ5*1</f>
        <v>1</v>
      </c>
      <c r="AL5" s="109"/>
      <c r="AM5" s="109">
        <f>AL5*5</f>
        <v>0</v>
      </c>
      <c r="AN5" s="109"/>
      <c r="AO5" s="109">
        <f>AN5*5</f>
        <v>0</v>
      </c>
      <c r="AP5" s="109"/>
      <c r="AQ5" s="109">
        <f>AP5*1</f>
        <v>0</v>
      </c>
      <c r="AR5" s="109"/>
      <c r="AS5" s="65">
        <f>AR5*0.5</f>
        <v>0</v>
      </c>
      <c r="AT5" s="109"/>
      <c r="AU5" s="65">
        <f>AT5*1</f>
        <v>0</v>
      </c>
      <c r="AV5" s="65">
        <f>IF(AG5+AI5+AK5+AM5+AO5+AQ5+AS5+AU5&gt;10,10,AG5+AI5+AK5+AM5+AO5+AQ5+AS5+AU5)</f>
        <v>1</v>
      </c>
      <c r="AW5" s="112">
        <f>AE5+AV5</f>
        <v>13</v>
      </c>
      <c r="AX5" s="113">
        <f>Q5+Z5+AW5</f>
        <v>184</v>
      </c>
    </row>
    <row r="6" spans="1:50" s="118" customFormat="1" ht="16.5">
      <c r="A6" s="104">
        <v>2</v>
      </c>
      <c r="B6" s="105" t="s">
        <v>183</v>
      </c>
      <c r="C6" s="106">
        <v>21058</v>
      </c>
      <c r="D6" s="107" t="s">
        <v>34</v>
      </c>
      <c r="E6" s="108">
        <v>16</v>
      </c>
      <c r="F6" s="109">
        <f>E6*6</f>
        <v>96</v>
      </c>
      <c r="G6" s="109"/>
      <c r="H6" s="109">
        <f>G6*6</f>
        <v>0</v>
      </c>
      <c r="I6" s="109">
        <v>19</v>
      </c>
      <c r="J6" s="109">
        <f>IF(I6&gt;4,I6*2+4,I6*3)</f>
        <v>42</v>
      </c>
      <c r="K6" s="110"/>
      <c r="L6" s="109">
        <f>IF(K6&gt;4,K6*2+4,K6*3)</f>
        <v>0</v>
      </c>
      <c r="M6" s="110">
        <v>5</v>
      </c>
      <c r="N6" s="110">
        <f>M6*2</f>
        <v>10</v>
      </c>
      <c r="O6" s="110">
        <v>7</v>
      </c>
      <c r="P6" s="110">
        <f>O6*3</f>
        <v>21</v>
      </c>
      <c r="Q6" s="111">
        <f>F6+H6+J6+L6+N6+P6</f>
        <v>169</v>
      </c>
      <c r="R6" s="104"/>
      <c r="S6" s="109">
        <f>IF(R6=0,0,6)</f>
        <v>0</v>
      </c>
      <c r="T6" s="109"/>
      <c r="U6" s="109">
        <f>T6*4</f>
        <v>0</v>
      </c>
      <c r="V6" s="109"/>
      <c r="W6" s="109">
        <f>V6*3</f>
        <v>0</v>
      </c>
      <c r="X6" s="109"/>
      <c r="Y6" s="109">
        <f>IF(X6=0,0,6)</f>
        <v>0</v>
      </c>
      <c r="Z6" s="111">
        <f>S6+U6+W6+Y6</f>
        <v>0</v>
      </c>
      <c r="AA6" s="104"/>
      <c r="AB6" s="109"/>
      <c r="AC6" s="111"/>
      <c r="AD6" s="104">
        <v>1</v>
      </c>
      <c r="AE6" s="109">
        <f>AD6*12</f>
        <v>12</v>
      </c>
      <c r="AF6" s="109"/>
      <c r="AG6" s="109">
        <f>AF6*5</f>
        <v>0</v>
      </c>
      <c r="AH6" s="109"/>
      <c r="AI6" s="109">
        <f>AH6*3</f>
        <v>0</v>
      </c>
      <c r="AJ6" s="109"/>
      <c r="AK6" s="109">
        <f>AJ6*1</f>
        <v>0</v>
      </c>
      <c r="AL6" s="109"/>
      <c r="AM6" s="109">
        <f>AL6*5</f>
        <v>0</v>
      </c>
      <c r="AN6" s="109"/>
      <c r="AO6" s="109">
        <f>AN6*5</f>
        <v>0</v>
      </c>
      <c r="AP6" s="109"/>
      <c r="AQ6" s="109">
        <f>AP6*1</f>
        <v>0</v>
      </c>
      <c r="AR6" s="109"/>
      <c r="AS6" s="65">
        <f>AR6*0.5</f>
        <v>0</v>
      </c>
      <c r="AT6" s="109"/>
      <c r="AU6" s="65">
        <f>AT6*1</f>
        <v>0</v>
      </c>
      <c r="AV6" s="65">
        <f>IF(AG6+AI6+AK6+AM6+AO6+AQ6+AS6+AU6&gt;10,10,AG6+AI6+AK6+AM6+AO6+AQ6+AS6+AU6)</f>
        <v>0</v>
      </c>
      <c r="AW6" s="112">
        <f>AE6+AV6</f>
        <v>12</v>
      </c>
      <c r="AX6" s="113">
        <f>Q6+Z6+AW6</f>
        <v>181</v>
      </c>
    </row>
    <row r="7" spans="1:50" s="118" customFormat="1" ht="16.5">
      <c r="A7" s="104">
        <v>3</v>
      </c>
      <c r="B7" s="105" t="s">
        <v>193</v>
      </c>
      <c r="C7" s="106">
        <v>22512</v>
      </c>
      <c r="D7" s="107" t="s">
        <v>34</v>
      </c>
      <c r="E7" s="108">
        <v>16</v>
      </c>
      <c r="F7" s="109">
        <f>E7*6</f>
        <v>96</v>
      </c>
      <c r="G7" s="109"/>
      <c r="H7" s="109">
        <f>G7*6</f>
        <v>0</v>
      </c>
      <c r="I7" s="109">
        <v>18</v>
      </c>
      <c r="J7" s="109">
        <f>IF(I7&gt;4,I7*2+4,I7*3)</f>
        <v>40</v>
      </c>
      <c r="K7" s="110"/>
      <c r="L7" s="109">
        <f>IF(K7&gt;4,K7*2+4,K7*3)</f>
        <v>0</v>
      </c>
      <c r="M7" s="110">
        <v>5</v>
      </c>
      <c r="N7" s="110">
        <f>M7*2</f>
        <v>10</v>
      </c>
      <c r="O7" s="110">
        <v>7</v>
      </c>
      <c r="P7" s="110">
        <f>O7*3</f>
        <v>21</v>
      </c>
      <c r="Q7" s="111">
        <f>F7+H7+J7+L7+N7+P7</f>
        <v>167</v>
      </c>
      <c r="R7" s="104"/>
      <c r="S7" s="109">
        <f>IF(R7=0,0,6)</f>
        <v>0</v>
      </c>
      <c r="T7" s="109"/>
      <c r="U7" s="109">
        <f>T7*4</f>
        <v>0</v>
      </c>
      <c r="V7" s="109"/>
      <c r="W7" s="109">
        <f>V7*3</f>
        <v>0</v>
      </c>
      <c r="X7" s="109"/>
      <c r="Y7" s="109">
        <f>IF(X7=0,0,6)</f>
        <v>0</v>
      </c>
      <c r="Z7" s="111">
        <f>S7+U7+W7+Y7</f>
        <v>0</v>
      </c>
      <c r="AA7" s="104"/>
      <c r="AB7" s="109"/>
      <c r="AC7" s="111"/>
      <c r="AD7" s="104">
        <v>1</v>
      </c>
      <c r="AE7" s="109">
        <f>AD7*12</f>
        <v>12</v>
      </c>
      <c r="AF7" s="109"/>
      <c r="AG7" s="109">
        <f>AF7*5</f>
        <v>0</v>
      </c>
      <c r="AH7" s="109"/>
      <c r="AI7" s="109">
        <f>AH7*3</f>
        <v>0</v>
      </c>
      <c r="AJ7" s="109"/>
      <c r="AK7" s="109">
        <f>AJ7*1</f>
        <v>0</v>
      </c>
      <c r="AL7" s="109"/>
      <c r="AM7" s="109">
        <f>AL7*5</f>
        <v>0</v>
      </c>
      <c r="AN7" s="109"/>
      <c r="AO7" s="109">
        <f>AN7*5</f>
        <v>0</v>
      </c>
      <c r="AP7" s="109"/>
      <c r="AQ7" s="109">
        <f>AP7*1</f>
        <v>0</v>
      </c>
      <c r="AR7" s="109"/>
      <c r="AS7" s="65">
        <f>AR7*0.5</f>
        <v>0</v>
      </c>
      <c r="AT7" s="109"/>
      <c r="AU7" s="65">
        <f>AT7*1</f>
        <v>0</v>
      </c>
      <c r="AV7" s="65">
        <f>IF(AG7+AI7+AK7+AM7+AO7+AQ7+AS7+AU7&gt;10,10,AG7+AI7+AK7+AM7+AO7+AQ7+AS7+AU7)</f>
        <v>0</v>
      </c>
      <c r="AW7" s="112">
        <f>AE7+AV7</f>
        <v>12</v>
      </c>
      <c r="AX7" s="113">
        <f>Q7+Z7+AW7</f>
        <v>179</v>
      </c>
    </row>
    <row r="8" spans="1:50" s="118" customFormat="1" ht="16.5">
      <c r="A8" s="104">
        <v>4</v>
      </c>
      <c r="B8" s="105" t="s">
        <v>192</v>
      </c>
      <c r="C8" s="106">
        <v>22664</v>
      </c>
      <c r="D8" s="107" t="s">
        <v>34</v>
      </c>
      <c r="E8" s="108">
        <v>16</v>
      </c>
      <c r="F8" s="109">
        <f>E8*6</f>
        <v>96</v>
      </c>
      <c r="G8" s="109"/>
      <c r="H8" s="109">
        <f>G8*6</f>
        <v>0</v>
      </c>
      <c r="I8" s="109">
        <v>17</v>
      </c>
      <c r="J8" s="109">
        <f>IF(I8&gt;4,I8*2+4,I8*3)</f>
        <v>38</v>
      </c>
      <c r="K8" s="110"/>
      <c r="L8" s="109">
        <f>IF(K8&gt;4,K8*2+4,K8*3)</f>
        <v>0</v>
      </c>
      <c r="M8" s="110">
        <v>5</v>
      </c>
      <c r="N8" s="110">
        <f>M8*2</f>
        <v>10</v>
      </c>
      <c r="O8" s="110">
        <v>7</v>
      </c>
      <c r="P8" s="110">
        <f>O8*3</f>
        <v>21</v>
      </c>
      <c r="Q8" s="111">
        <f>F8+H8+J8+L8+N8+P8</f>
        <v>165</v>
      </c>
      <c r="R8" s="104"/>
      <c r="S8" s="109">
        <f>IF(R8=0,0,6)</f>
        <v>0</v>
      </c>
      <c r="T8" s="109"/>
      <c r="U8" s="109">
        <f>T8*4</f>
        <v>0</v>
      </c>
      <c r="V8" s="109"/>
      <c r="W8" s="109">
        <f>V8*3</f>
        <v>0</v>
      </c>
      <c r="X8" s="109"/>
      <c r="Y8" s="109">
        <f>IF(X8=0,0,6)</f>
        <v>0</v>
      </c>
      <c r="Z8" s="111">
        <f>S8+U8+W8+Y8</f>
        <v>0</v>
      </c>
      <c r="AA8" s="104"/>
      <c r="AB8" s="109"/>
      <c r="AC8" s="111"/>
      <c r="AD8" s="104">
        <v>1</v>
      </c>
      <c r="AE8" s="109">
        <f>AD8*12</f>
        <v>12</v>
      </c>
      <c r="AF8" s="109"/>
      <c r="AG8" s="109">
        <f>AF8*5</f>
        <v>0</v>
      </c>
      <c r="AH8" s="109"/>
      <c r="AI8" s="109">
        <f>AH8*3</f>
        <v>0</v>
      </c>
      <c r="AJ8" s="109"/>
      <c r="AK8" s="109">
        <f>AJ8*1</f>
        <v>0</v>
      </c>
      <c r="AL8" s="109"/>
      <c r="AM8" s="109">
        <f>AL8*5</f>
        <v>0</v>
      </c>
      <c r="AN8" s="109"/>
      <c r="AO8" s="109">
        <f>AN8*5</f>
        <v>0</v>
      </c>
      <c r="AP8" s="109"/>
      <c r="AQ8" s="109">
        <f>AP8*1</f>
        <v>0</v>
      </c>
      <c r="AR8" s="109"/>
      <c r="AS8" s="65">
        <f>AR8*0.5</f>
        <v>0</v>
      </c>
      <c r="AT8" s="109"/>
      <c r="AU8" s="65">
        <f>AT8*1</f>
        <v>0</v>
      </c>
      <c r="AV8" s="65">
        <f>IF(AG8+AI8+AK8+AM8+AO8+AQ8+AS8+AU8&gt;10,10,AG8+AI8+AK8+AM8+AO8+AQ8+AS8+AU8)</f>
        <v>0</v>
      </c>
      <c r="AW8" s="112">
        <f>AE8+AV8</f>
        <v>12</v>
      </c>
      <c r="AX8" s="113">
        <f>Q8+Z8+AW8</f>
        <v>177</v>
      </c>
    </row>
    <row r="9" spans="1:50" s="118" customFormat="1" ht="16.5">
      <c r="A9" s="104">
        <v>5</v>
      </c>
      <c r="B9" s="105" t="s">
        <v>188</v>
      </c>
      <c r="C9" s="106">
        <v>23157</v>
      </c>
      <c r="D9" s="107" t="s">
        <v>34</v>
      </c>
      <c r="E9" s="108">
        <v>16</v>
      </c>
      <c r="F9" s="109">
        <f>E9*6</f>
        <v>96</v>
      </c>
      <c r="G9" s="109"/>
      <c r="H9" s="109">
        <f>G9*6</f>
        <v>0</v>
      </c>
      <c r="I9" s="109">
        <v>17</v>
      </c>
      <c r="J9" s="109">
        <f>IF(I9&gt;4,I9*2+4,I9*3)</f>
        <v>38</v>
      </c>
      <c r="K9" s="110"/>
      <c r="L9" s="109">
        <f>IF(K9&gt;4,K9*2+4,K9*3)</f>
        <v>0</v>
      </c>
      <c r="M9" s="110">
        <v>5</v>
      </c>
      <c r="N9" s="110">
        <f>M9*2</f>
        <v>10</v>
      </c>
      <c r="O9" s="110">
        <v>7</v>
      </c>
      <c r="P9" s="110">
        <f>O9*3</f>
        <v>21</v>
      </c>
      <c r="Q9" s="111">
        <f>F9+H9+J9+L9+N9+P9</f>
        <v>165</v>
      </c>
      <c r="R9" s="104"/>
      <c r="S9" s="109">
        <f>IF(R9=0,0,6)</f>
        <v>0</v>
      </c>
      <c r="T9" s="109"/>
      <c r="U9" s="109">
        <f>T9*4</f>
        <v>0</v>
      </c>
      <c r="V9" s="109"/>
      <c r="W9" s="109">
        <f>V9*3</f>
        <v>0</v>
      </c>
      <c r="X9" s="109"/>
      <c r="Y9" s="109">
        <f>IF(X9=0,0,6)</f>
        <v>0</v>
      </c>
      <c r="Z9" s="111">
        <f>S9+U9+W9+Y9</f>
        <v>0</v>
      </c>
      <c r="AA9" s="104"/>
      <c r="AB9" s="109"/>
      <c r="AC9" s="111"/>
      <c r="AD9" s="104">
        <v>1</v>
      </c>
      <c r="AE9" s="109">
        <f>AD9*12</f>
        <v>12</v>
      </c>
      <c r="AF9" s="109"/>
      <c r="AG9" s="109">
        <f>AF9*5</f>
        <v>0</v>
      </c>
      <c r="AH9" s="109"/>
      <c r="AI9" s="109">
        <f>AH9*3</f>
        <v>0</v>
      </c>
      <c r="AJ9" s="109"/>
      <c r="AK9" s="109">
        <f>AJ9*1</f>
        <v>0</v>
      </c>
      <c r="AL9" s="109"/>
      <c r="AM9" s="109">
        <f>AL9*5</f>
        <v>0</v>
      </c>
      <c r="AN9" s="109"/>
      <c r="AO9" s="109">
        <f>AN9*5</f>
        <v>0</v>
      </c>
      <c r="AP9" s="109"/>
      <c r="AQ9" s="109">
        <f>AP9*1</f>
        <v>0</v>
      </c>
      <c r="AR9" s="109"/>
      <c r="AS9" s="65">
        <f>AR9*0.5</f>
        <v>0</v>
      </c>
      <c r="AT9" s="109"/>
      <c r="AU9" s="65">
        <f>AT9*1</f>
        <v>0</v>
      </c>
      <c r="AV9" s="65">
        <f>IF(AG9+AI9+AK9+AM9+AO9+AQ9+AS9+AU9&gt;10,10,AG9+AI9+AK9+AM9+AO9+AQ9+AS9+AU9)</f>
        <v>0</v>
      </c>
      <c r="AW9" s="112">
        <f>AE9+AV9</f>
        <v>12</v>
      </c>
      <c r="AX9" s="113">
        <f>Q9+Z9+AW9</f>
        <v>177</v>
      </c>
    </row>
    <row r="10" spans="1:50" s="118" customFormat="1" ht="16.5">
      <c r="A10" s="104">
        <v>6</v>
      </c>
      <c r="B10" s="105" t="s">
        <v>182</v>
      </c>
      <c r="C10" s="106">
        <v>24458</v>
      </c>
      <c r="D10" s="107" t="s">
        <v>34</v>
      </c>
      <c r="E10" s="108">
        <v>16</v>
      </c>
      <c r="F10" s="109">
        <f>E10*6</f>
        <v>96</v>
      </c>
      <c r="G10" s="109"/>
      <c r="H10" s="109">
        <f>G10*6</f>
        <v>0</v>
      </c>
      <c r="I10" s="109">
        <v>17</v>
      </c>
      <c r="J10" s="109">
        <f>IF(I10&gt;4,I10*2+4,I10*3)</f>
        <v>38</v>
      </c>
      <c r="K10" s="110"/>
      <c r="L10" s="109">
        <f>IF(K10&gt;4,K10*2+4,K10*3)</f>
        <v>0</v>
      </c>
      <c r="M10" s="110">
        <v>5</v>
      </c>
      <c r="N10" s="110">
        <f>M10*2</f>
        <v>10</v>
      </c>
      <c r="O10" s="110">
        <v>7</v>
      </c>
      <c r="P10" s="110">
        <f>O10*3</f>
        <v>21</v>
      </c>
      <c r="Q10" s="111">
        <f>F10+H10+J10+L10+N10+P10</f>
        <v>165</v>
      </c>
      <c r="R10" s="104"/>
      <c r="S10" s="109">
        <f>IF(R10=0,0,6)</f>
        <v>0</v>
      </c>
      <c r="T10" s="109"/>
      <c r="U10" s="109">
        <f>T10*4</f>
        <v>0</v>
      </c>
      <c r="V10" s="109"/>
      <c r="W10" s="109">
        <f>V10*3</f>
        <v>0</v>
      </c>
      <c r="X10" s="109"/>
      <c r="Y10" s="109">
        <f>IF(X10=0,0,6)</f>
        <v>0</v>
      </c>
      <c r="Z10" s="111">
        <f>S10+U10+W10+Y10</f>
        <v>0</v>
      </c>
      <c r="AA10" s="104"/>
      <c r="AB10" s="109"/>
      <c r="AC10" s="111"/>
      <c r="AD10" s="104">
        <v>1</v>
      </c>
      <c r="AE10" s="109">
        <f>AD10*12</f>
        <v>12</v>
      </c>
      <c r="AF10" s="109"/>
      <c r="AG10" s="109">
        <f>AF10*5</f>
        <v>0</v>
      </c>
      <c r="AH10" s="109"/>
      <c r="AI10" s="109">
        <f>AH10*3</f>
        <v>0</v>
      </c>
      <c r="AJ10" s="109"/>
      <c r="AK10" s="109">
        <f>AJ10*1</f>
        <v>0</v>
      </c>
      <c r="AL10" s="109"/>
      <c r="AM10" s="109">
        <f>AL10*5</f>
        <v>0</v>
      </c>
      <c r="AN10" s="109"/>
      <c r="AO10" s="109">
        <f>AN10*5</f>
        <v>0</v>
      </c>
      <c r="AP10" s="109"/>
      <c r="AQ10" s="109">
        <f>AP10*1</f>
        <v>0</v>
      </c>
      <c r="AR10" s="109"/>
      <c r="AS10" s="65">
        <f>AR10*0.5</f>
        <v>0</v>
      </c>
      <c r="AT10" s="109"/>
      <c r="AU10" s="65">
        <f>AT10*1</f>
        <v>0</v>
      </c>
      <c r="AV10" s="65">
        <f>IF(AG10+AI10+AK10+AM10+AO10+AQ10+AS10+AU10&gt;10,10,AG10+AI10+AK10+AM10+AO10+AQ10+AS10+AU10)</f>
        <v>0</v>
      </c>
      <c r="AW10" s="112">
        <f>AE10+AV10</f>
        <v>12</v>
      </c>
      <c r="AX10" s="113">
        <f>Q10+Z10+AW10</f>
        <v>177</v>
      </c>
    </row>
    <row r="11" spans="1:50" s="118" customFormat="1" ht="16.5">
      <c r="A11" s="104">
        <v>7</v>
      </c>
      <c r="B11" s="105" t="s">
        <v>189</v>
      </c>
      <c r="C11" s="106">
        <v>21935</v>
      </c>
      <c r="D11" s="107" t="s">
        <v>190</v>
      </c>
      <c r="E11" s="108">
        <v>16</v>
      </c>
      <c r="F11" s="109">
        <f>E11*6</f>
        <v>96</v>
      </c>
      <c r="G11" s="109"/>
      <c r="H11" s="109">
        <f>G11*6</f>
        <v>0</v>
      </c>
      <c r="I11" s="109">
        <v>14</v>
      </c>
      <c r="J11" s="109">
        <f>IF(I11&gt;4,I11*2+4,I11*3)</f>
        <v>32</v>
      </c>
      <c r="K11" s="110"/>
      <c r="L11" s="109">
        <f>IF(K11&gt;4,K11*2+4,K11*3)</f>
        <v>0</v>
      </c>
      <c r="M11" s="110">
        <v>5</v>
      </c>
      <c r="N11" s="110">
        <f>M11*2</f>
        <v>10</v>
      </c>
      <c r="O11" s="110">
        <v>7</v>
      </c>
      <c r="P11" s="110">
        <f>O11*3</f>
        <v>21</v>
      </c>
      <c r="Q11" s="111">
        <f>F11+H11+J11+L11+N11+P11</f>
        <v>159</v>
      </c>
      <c r="R11" s="104"/>
      <c r="S11" s="109">
        <f>IF(R11=0,0,6)</f>
        <v>0</v>
      </c>
      <c r="T11" s="109"/>
      <c r="U11" s="109">
        <f>T11*4</f>
        <v>0</v>
      </c>
      <c r="V11" s="109"/>
      <c r="W11" s="109">
        <f>V11*3</f>
        <v>0</v>
      </c>
      <c r="X11" s="109"/>
      <c r="Y11" s="109">
        <f>IF(X11=0,0,6)</f>
        <v>0</v>
      </c>
      <c r="Z11" s="111">
        <f>S11+U11+W11+Y11</f>
        <v>0</v>
      </c>
      <c r="AA11" s="104"/>
      <c r="AB11" s="109"/>
      <c r="AC11" s="111"/>
      <c r="AD11" s="104">
        <v>1</v>
      </c>
      <c r="AE11" s="109">
        <f>AD11*12</f>
        <v>12</v>
      </c>
      <c r="AF11" s="109">
        <v>1</v>
      </c>
      <c r="AG11" s="109">
        <f>AF11*5</f>
        <v>5</v>
      </c>
      <c r="AH11" s="109"/>
      <c r="AI11" s="109">
        <f>AH11*3</f>
        <v>0</v>
      </c>
      <c r="AJ11" s="109"/>
      <c r="AK11" s="109">
        <f>AJ11*1</f>
        <v>0</v>
      </c>
      <c r="AL11" s="109"/>
      <c r="AM11" s="109">
        <f>AL11*5</f>
        <v>0</v>
      </c>
      <c r="AN11" s="109"/>
      <c r="AO11" s="109">
        <f>AN11*5</f>
        <v>0</v>
      </c>
      <c r="AP11" s="109"/>
      <c r="AQ11" s="109">
        <f>AP11*1</f>
        <v>0</v>
      </c>
      <c r="AR11" s="109"/>
      <c r="AS11" s="65">
        <f>AR11*0.5</f>
        <v>0</v>
      </c>
      <c r="AT11" s="109"/>
      <c r="AU11" s="65">
        <f>AT11*1</f>
        <v>0</v>
      </c>
      <c r="AV11" s="65">
        <f>IF(AG11+AI11+AK11+AM11+AO11+AQ11+AS11+AU11&gt;10,10,AG11+AI11+AK11+AM11+AO11+AQ11+AS11+AU11)</f>
        <v>5</v>
      </c>
      <c r="AW11" s="112">
        <f>AE11+AV11</f>
        <v>17</v>
      </c>
      <c r="AX11" s="113">
        <f>Q11+Z11+AW11</f>
        <v>176</v>
      </c>
    </row>
    <row r="12" spans="1:50" s="118" customFormat="1" ht="16.5">
      <c r="A12" s="104">
        <v>8</v>
      </c>
      <c r="B12" s="105" t="s">
        <v>181</v>
      </c>
      <c r="C12" s="106">
        <v>23917</v>
      </c>
      <c r="D12" s="107" t="s">
        <v>34</v>
      </c>
      <c r="E12" s="108">
        <v>16</v>
      </c>
      <c r="F12" s="109">
        <f>E12*6</f>
        <v>96</v>
      </c>
      <c r="G12" s="109"/>
      <c r="H12" s="109">
        <f>G12*6</f>
        <v>0</v>
      </c>
      <c r="I12" s="109">
        <v>16</v>
      </c>
      <c r="J12" s="109">
        <f>IF(I12&gt;4,I12*2+4,I12*3)</f>
        <v>36</v>
      </c>
      <c r="K12" s="110"/>
      <c r="L12" s="109">
        <f>IF(K12&gt;4,K12*2+4,K12*3)</f>
        <v>0</v>
      </c>
      <c r="M12" s="110">
        <v>5</v>
      </c>
      <c r="N12" s="110">
        <f>M12*2</f>
        <v>10</v>
      </c>
      <c r="O12" s="110">
        <v>6</v>
      </c>
      <c r="P12" s="110">
        <f>O12*3</f>
        <v>18</v>
      </c>
      <c r="Q12" s="111">
        <f>F12+H12+J12+L12+N12+P12</f>
        <v>160</v>
      </c>
      <c r="R12" s="104"/>
      <c r="S12" s="109">
        <f>IF(R12=0,0,6)</f>
        <v>0</v>
      </c>
      <c r="T12" s="109"/>
      <c r="U12" s="109">
        <f>T12*4</f>
        <v>0</v>
      </c>
      <c r="V12" s="109">
        <v>1</v>
      </c>
      <c r="W12" s="109">
        <f>V12*3</f>
        <v>3</v>
      </c>
      <c r="X12" s="109"/>
      <c r="Y12" s="109">
        <f>IF(X12=0,0,6)</f>
        <v>0</v>
      </c>
      <c r="Z12" s="111">
        <f>S12+U12+W12+Y12</f>
        <v>3</v>
      </c>
      <c r="AA12" s="104"/>
      <c r="AB12" s="109"/>
      <c r="AC12" s="111"/>
      <c r="AD12" s="104">
        <v>1</v>
      </c>
      <c r="AE12" s="109">
        <f>AD12*12</f>
        <v>12</v>
      </c>
      <c r="AF12" s="109"/>
      <c r="AG12" s="109">
        <f>AF12*5</f>
        <v>0</v>
      </c>
      <c r="AH12" s="109"/>
      <c r="AI12" s="109">
        <f>AH12*3</f>
        <v>0</v>
      </c>
      <c r="AJ12" s="109"/>
      <c r="AK12" s="109">
        <f>AJ12*1</f>
        <v>0</v>
      </c>
      <c r="AL12" s="109"/>
      <c r="AM12" s="109">
        <f>AL12*5</f>
        <v>0</v>
      </c>
      <c r="AN12" s="109"/>
      <c r="AO12" s="109">
        <f>AN12*5</f>
        <v>0</v>
      </c>
      <c r="AP12" s="109"/>
      <c r="AQ12" s="109">
        <f>AP12*1</f>
        <v>0</v>
      </c>
      <c r="AR12" s="109"/>
      <c r="AS12" s="65">
        <f>AR12*0.5</f>
        <v>0</v>
      </c>
      <c r="AT12" s="109"/>
      <c r="AU12" s="65">
        <f>AT12*1</f>
        <v>0</v>
      </c>
      <c r="AV12" s="65">
        <f>IF(AG12+AI12+AK12+AM12+AO12+AQ12+AS12+AU12&gt;10,10,AG12+AI12+AK12+AM12+AO12+AQ12+AS12+AU12)</f>
        <v>0</v>
      </c>
      <c r="AW12" s="112">
        <f>AE12+AV12</f>
        <v>12</v>
      </c>
      <c r="AX12" s="113">
        <f>Q12+Z12+AW12</f>
        <v>175</v>
      </c>
    </row>
    <row r="13" spans="1:50" s="118" customFormat="1" ht="16.5">
      <c r="A13" s="104">
        <v>9</v>
      </c>
      <c r="B13" s="105" t="s">
        <v>180</v>
      </c>
      <c r="C13" s="106">
        <v>21277</v>
      </c>
      <c r="D13" s="107" t="s">
        <v>34</v>
      </c>
      <c r="E13" s="108">
        <v>16</v>
      </c>
      <c r="F13" s="109">
        <f>E13*6</f>
        <v>96</v>
      </c>
      <c r="G13" s="109"/>
      <c r="H13" s="109">
        <f>G13*6</f>
        <v>0</v>
      </c>
      <c r="I13" s="109">
        <v>15</v>
      </c>
      <c r="J13" s="109">
        <f>IF(I13&gt;4,I13*2+4,I13*3)</f>
        <v>34</v>
      </c>
      <c r="K13" s="110"/>
      <c r="L13" s="109">
        <f>IF(K13&gt;4,K13*2+4,K13*3)</f>
        <v>0</v>
      </c>
      <c r="M13" s="110">
        <v>5</v>
      </c>
      <c r="N13" s="110">
        <f>M13*2</f>
        <v>10</v>
      </c>
      <c r="O13" s="110">
        <v>7</v>
      </c>
      <c r="P13" s="110">
        <f>O13*3</f>
        <v>21</v>
      </c>
      <c r="Q13" s="111">
        <f>F13+H13+J13+L13+N13+P13</f>
        <v>161</v>
      </c>
      <c r="R13" s="104"/>
      <c r="S13" s="109">
        <f>IF(R13=0,0,6)</f>
        <v>0</v>
      </c>
      <c r="T13" s="109"/>
      <c r="U13" s="109">
        <f>T13*4</f>
        <v>0</v>
      </c>
      <c r="V13" s="109"/>
      <c r="W13" s="109">
        <f>V13*3</f>
        <v>0</v>
      </c>
      <c r="X13" s="109"/>
      <c r="Y13" s="109">
        <f>IF(X13=0,0,6)</f>
        <v>0</v>
      </c>
      <c r="Z13" s="111">
        <f>S13+U13+W13+Y13</f>
        <v>0</v>
      </c>
      <c r="AA13" s="104"/>
      <c r="AB13" s="109"/>
      <c r="AC13" s="111"/>
      <c r="AD13" s="104">
        <v>1</v>
      </c>
      <c r="AE13" s="109">
        <f>AD13*12</f>
        <v>12</v>
      </c>
      <c r="AF13" s="109"/>
      <c r="AG13" s="109">
        <f>AF13*5</f>
        <v>0</v>
      </c>
      <c r="AH13" s="109"/>
      <c r="AI13" s="109">
        <f>AH13*3</f>
        <v>0</v>
      </c>
      <c r="AJ13" s="109"/>
      <c r="AK13" s="109">
        <f>AJ13*1</f>
        <v>0</v>
      </c>
      <c r="AL13" s="109"/>
      <c r="AM13" s="109">
        <f>AL13*5</f>
        <v>0</v>
      </c>
      <c r="AN13" s="109"/>
      <c r="AO13" s="109">
        <f>AN13*5</f>
        <v>0</v>
      </c>
      <c r="AP13" s="109"/>
      <c r="AQ13" s="109">
        <f>AP13*1</f>
        <v>0</v>
      </c>
      <c r="AR13" s="109"/>
      <c r="AS13" s="65">
        <f>AR13*0.5</f>
        <v>0</v>
      </c>
      <c r="AT13" s="109"/>
      <c r="AU13" s="65">
        <f>AT13*1</f>
        <v>0</v>
      </c>
      <c r="AV13" s="65">
        <f>IF(AG13+AI13+AK13+AM13+AO13+AQ13+AS13+AU13&gt;10,10,AG13+AI13+AK13+AM13+AO13+AQ13+AS13+AU13)</f>
        <v>0</v>
      </c>
      <c r="AW13" s="112">
        <f>AE13+AV13</f>
        <v>12</v>
      </c>
      <c r="AX13" s="113">
        <f>Q13+Z13+AW13</f>
        <v>173</v>
      </c>
    </row>
    <row r="14" spans="1:50" s="118" customFormat="1" ht="16.5">
      <c r="A14" s="104">
        <v>10</v>
      </c>
      <c r="B14" s="105" t="s">
        <v>186</v>
      </c>
      <c r="C14" s="106">
        <v>24864</v>
      </c>
      <c r="D14" s="107" t="s">
        <v>34</v>
      </c>
      <c r="E14" s="108">
        <v>14</v>
      </c>
      <c r="F14" s="109">
        <f>E14*6</f>
        <v>84</v>
      </c>
      <c r="G14" s="109"/>
      <c r="H14" s="109">
        <f>G14*6</f>
        <v>0</v>
      </c>
      <c r="I14" s="109">
        <v>17</v>
      </c>
      <c r="J14" s="109">
        <f>IF(I14&gt;4,I14*2+4,I14*3)</f>
        <v>38</v>
      </c>
      <c r="K14" s="110"/>
      <c r="L14" s="109">
        <f>IF(K14&gt;4,K14*2+4,K14*3)</f>
        <v>0</v>
      </c>
      <c r="M14" s="110">
        <v>5</v>
      </c>
      <c r="N14" s="110">
        <f>M14*2</f>
        <v>10</v>
      </c>
      <c r="O14" s="110">
        <v>7</v>
      </c>
      <c r="P14" s="110">
        <f>O14*3</f>
        <v>21</v>
      </c>
      <c r="Q14" s="111">
        <f>F14+H14+J14+L14+N14+P14</f>
        <v>153</v>
      </c>
      <c r="R14" s="104"/>
      <c r="S14" s="109">
        <f>IF(R14=0,0,6)</f>
        <v>0</v>
      </c>
      <c r="T14" s="109"/>
      <c r="U14" s="109">
        <f>T14*4</f>
        <v>0</v>
      </c>
      <c r="V14" s="109"/>
      <c r="W14" s="109">
        <f>V14*3</f>
        <v>0</v>
      </c>
      <c r="X14" s="109"/>
      <c r="Y14" s="109">
        <f>IF(X14=0,0,6)</f>
        <v>0</v>
      </c>
      <c r="Z14" s="111">
        <f>S14+U14+W14+Y14</f>
        <v>0</v>
      </c>
      <c r="AA14" s="104"/>
      <c r="AB14" s="109"/>
      <c r="AC14" s="111"/>
      <c r="AD14" s="104">
        <v>1</v>
      </c>
      <c r="AE14" s="109">
        <f>AD14*12</f>
        <v>12</v>
      </c>
      <c r="AF14" s="109"/>
      <c r="AG14" s="109">
        <f>AF14*5</f>
        <v>0</v>
      </c>
      <c r="AH14" s="109"/>
      <c r="AI14" s="109">
        <f>AH14*3</f>
        <v>0</v>
      </c>
      <c r="AJ14" s="109">
        <v>3</v>
      </c>
      <c r="AK14" s="109">
        <f>AJ14*1</f>
        <v>3</v>
      </c>
      <c r="AL14" s="109">
        <v>1</v>
      </c>
      <c r="AM14" s="109">
        <f>AL14*5</f>
        <v>5</v>
      </c>
      <c r="AN14" s="109"/>
      <c r="AO14" s="109">
        <f>AN14*5</f>
        <v>0</v>
      </c>
      <c r="AP14" s="109"/>
      <c r="AQ14" s="109">
        <f>AP14*1</f>
        <v>0</v>
      </c>
      <c r="AR14" s="109"/>
      <c r="AS14" s="65">
        <f>AR14*0.5</f>
        <v>0</v>
      </c>
      <c r="AT14" s="109"/>
      <c r="AU14" s="65">
        <f>AT14*1</f>
        <v>0</v>
      </c>
      <c r="AV14" s="65">
        <f>IF(AG14+AI14+AK14+AM14+AO14+AQ14+AS14+AU14&gt;10,10,AG14+AI14+AK14+AM14+AO14+AQ14+AS14+AU14)</f>
        <v>8</v>
      </c>
      <c r="AW14" s="112">
        <f>AE14+AV14</f>
        <v>20</v>
      </c>
      <c r="AX14" s="113">
        <f>Q14+Z14+AW14</f>
        <v>173</v>
      </c>
    </row>
    <row r="15" spans="1:50" s="118" customFormat="1" ht="16.5">
      <c r="A15" s="104">
        <v>11</v>
      </c>
      <c r="B15" s="105" t="s">
        <v>184</v>
      </c>
      <c r="C15" s="106">
        <v>20631</v>
      </c>
      <c r="D15" s="107" t="s">
        <v>34</v>
      </c>
      <c r="E15" s="108">
        <v>14</v>
      </c>
      <c r="F15" s="109">
        <f>E15*6</f>
        <v>84</v>
      </c>
      <c r="G15" s="109"/>
      <c r="H15" s="109">
        <f>G15*6</f>
        <v>0</v>
      </c>
      <c r="I15" s="109">
        <v>20</v>
      </c>
      <c r="J15" s="109">
        <f>IF(I15&gt;4,I15*2+4,I15*3)</f>
        <v>44</v>
      </c>
      <c r="K15" s="110"/>
      <c r="L15" s="109">
        <f>IF(K15&gt;4,K15*2+4,K15*3)</f>
        <v>0</v>
      </c>
      <c r="M15" s="110">
        <v>5</v>
      </c>
      <c r="N15" s="110">
        <f>M15*2</f>
        <v>10</v>
      </c>
      <c r="O15" s="110">
        <v>7</v>
      </c>
      <c r="P15" s="110">
        <f>O15*3</f>
        <v>21</v>
      </c>
      <c r="Q15" s="111">
        <f>F15+H15+J15+L15+N15+P15</f>
        <v>159</v>
      </c>
      <c r="R15" s="104"/>
      <c r="S15" s="109">
        <f>IF(R15=0,0,6)</f>
        <v>0</v>
      </c>
      <c r="T15" s="109"/>
      <c r="U15" s="109">
        <f>T15*4</f>
        <v>0</v>
      </c>
      <c r="V15" s="109"/>
      <c r="W15" s="109">
        <f>V15*3</f>
        <v>0</v>
      </c>
      <c r="X15" s="109"/>
      <c r="Y15" s="109">
        <f>IF(X15=0,0,6)</f>
        <v>0</v>
      </c>
      <c r="Z15" s="111">
        <f>S15+U15+W15+Y15</f>
        <v>0</v>
      </c>
      <c r="AA15" s="104"/>
      <c r="AB15" s="109"/>
      <c r="AC15" s="111"/>
      <c r="AD15" s="104">
        <v>1</v>
      </c>
      <c r="AE15" s="109">
        <f>AD15*12</f>
        <v>12</v>
      </c>
      <c r="AF15" s="109"/>
      <c r="AG15" s="109">
        <f>AF15*5</f>
        <v>0</v>
      </c>
      <c r="AH15" s="109"/>
      <c r="AI15" s="109">
        <f>AH15*3</f>
        <v>0</v>
      </c>
      <c r="AJ15" s="109"/>
      <c r="AK15" s="109">
        <f>AJ15*1</f>
        <v>0</v>
      </c>
      <c r="AL15" s="109"/>
      <c r="AM15" s="109">
        <f>AL15*5</f>
        <v>0</v>
      </c>
      <c r="AN15" s="109"/>
      <c r="AO15" s="109">
        <f>AN15*5</f>
        <v>0</v>
      </c>
      <c r="AP15" s="109"/>
      <c r="AQ15" s="109">
        <f>AP15*1</f>
        <v>0</v>
      </c>
      <c r="AR15" s="109"/>
      <c r="AS15" s="65">
        <f>AR15*0.5</f>
        <v>0</v>
      </c>
      <c r="AT15" s="109"/>
      <c r="AU15" s="65">
        <f>AT15*1</f>
        <v>0</v>
      </c>
      <c r="AV15" s="65">
        <f>IF(AG15+AI15+AK15+AM15+AO15+AQ15+AS15+AU15&gt;10,10,AG15+AI15+AK15+AM15+AO15+AQ15+AS15+AU15)</f>
        <v>0</v>
      </c>
      <c r="AW15" s="112">
        <f>AE15+AV15</f>
        <v>12</v>
      </c>
      <c r="AX15" s="113">
        <f>Q15+Z15+AW15</f>
        <v>171</v>
      </c>
    </row>
    <row r="16" spans="1:50" s="118" customFormat="1" ht="16.5">
      <c r="A16" s="104">
        <v>12</v>
      </c>
      <c r="B16" s="105" t="s">
        <v>185</v>
      </c>
      <c r="C16" s="106">
        <v>23378</v>
      </c>
      <c r="D16" s="107" t="s">
        <v>34</v>
      </c>
      <c r="E16" s="108">
        <v>14</v>
      </c>
      <c r="F16" s="109">
        <f>E16*6</f>
        <v>84</v>
      </c>
      <c r="G16" s="109"/>
      <c r="H16" s="109">
        <f>G16*6</f>
        <v>0</v>
      </c>
      <c r="I16" s="109">
        <v>18</v>
      </c>
      <c r="J16" s="109">
        <f>IF(I16&gt;4,I16*2+4,I16*3)</f>
        <v>40</v>
      </c>
      <c r="K16" s="110"/>
      <c r="L16" s="109">
        <f>IF(K16&gt;4,K16*2+4,K16*3)</f>
        <v>0</v>
      </c>
      <c r="M16" s="110">
        <v>5</v>
      </c>
      <c r="N16" s="110">
        <f>M16*2</f>
        <v>10</v>
      </c>
      <c r="O16" s="110">
        <v>7</v>
      </c>
      <c r="P16" s="110">
        <f>O16*3</f>
        <v>21</v>
      </c>
      <c r="Q16" s="111">
        <f>F16+H16+J16+L16+N16+P16</f>
        <v>155</v>
      </c>
      <c r="R16" s="104"/>
      <c r="S16" s="109">
        <f>IF(R16=0,0,6)</f>
        <v>0</v>
      </c>
      <c r="T16" s="109"/>
      <c r="U16" s="109">
        <f>T16*4</f>
        <v>0</v>
      </c>
      <c r="V16" s="109"/>
      <c r="W16" s="109">
        <f>V16*3</f>
        <v>0</v>
      </c>
      <c r="X16" s="109"/>
      <c r="Y16" s="109">
        <f>IF(X16=0,0,6)</f>
        <v>0</v>
      </c>
      <c r="Z16" s="111">
        <f>S16+U16+W16+Y16</f>
        <v>0</v>
      </c>
      <c r="AA16" s="104"/>
      <c r="AB16" s="109"/>
      <c r="AC16" s="111"/>
      <c r="AD16" s="104">
        <v>1</v>
      </c>
      <c r="AE16" s="109">
        <f>AD16*12</f>
        <v>12</v>
      </c>
      <c r="AF16" s="109"/>
      <c r="AG16" s="109">
        <f>AF16*5</f>
        <v>0</v>
      </c>
      <c r="AH16" s="109"/>
      <c r="AI16" s="109">
        <f>AH16*3</f>
        <v>0</v>
      </c>
      <c r="AJ16" s="109"/>
      <c r="AK16" s="109">
        <f>AJ16*1</f>
        <v>0</v>
      </c>
      <c r="AL16" s="109"/>
      <c r="AM16" s="109">
        <f>AL16*5</f>
        <v>0</v>
      </c>
      <c r="AN16" s="109"/>
      <c r="AO16" s="109">
        <f>AN16*5</f>
        <v>0</v>
      </c>
      <c r="AP16" s="109"/>
      <c r="AQ16" s="109">
        <f>AP16*1</f>
        <v>0</v>
      </c>
      <c r="AR16" s="109"/>
      <c r="AS16" s="65">
        <f>AR16*0.5</f>
        <v>0</v>
      </c>
      <c r="AT16" s="109"/>
      <c r="AU16" s="65">
        <f>AT16*1</f>
        <v>0</v>
      </c>
      <c r="AV16" s="65">
        <f>IF(AG16+AI16+AK16+AM16+AO16+AQ16+AS16+AU16&gt;10,10,AG16+AI16+AK16+AM16+AO16+AQ16+AS16+AU16)</f>
        <v>0</v>
      </c>
      <c r="AW16" s="112">
        <f>AE16+AV16</f>
        <v>12</v>
      </c>
      <c r="AX16" s="113">
        <f>Q16+Z16+AW16</f>
        <v>167</v>
      </c>
    </row>
    <row r="17" spans="1:50" s="118" customFormat="1" ht="16.5">
      <c r="A17" s="104">
        <v>13</v>
      </c>
      <c r="B17" s="105" t="s">
        <v>187</v>
      </c>
      <c r="C17" s="106">
        <v>23955</v>
      </c>
      <c r="D17" s="107" t="s">
        <v>34</v>
      </c>
      <c r="E17" s="108">
        <v>16</v>
      </c>
      <c r="F17" s="109">
        <f>E17*6</f>
        <v>96</v>
      </c>
      <c r="G17" s="109"/>
      <c r="H17" s="109">
        <f>G17*6</f>
        <v>0</v>
      </c>
      <c r="I17" s="109">
        <v>15</v>
      </c>
      <c r="J17" s="109">
        <f>IF(I17&gt;4,I17*2+4,I17*3)</f>
        <v>34</v>
      </c>
      <c r="K17" s="110"/>
      <c r="L17" s="109">
        <f>IF(K17&gt;4,K17*2+4,K17*3)</f>
        <v>0</v>
      </c>
      <c r="M17" s="110">
        <v>5</v>
      </c>
      <c r="N17" s="110">
        <f>M17*2</f>
        <v>10</v>
      </c>
      <c r="O17" s="110">
        <v>5</v>
      </c>
      <c r="P17" s="110">
        <f>O17*3</f>
        <v>15</v>
      </c>
      <c r="Q17" s="111">
        <f>F17+H17+J17+L17+N17+P17</f>
        <v>155</v>
      </c>
      <c r="R17" s="104"/>
      <c r="S17" s="109">
        <f>IF(R17=0,0,6)</f>
        <v>0</v>
      </c>
      <c r="T17" s="109"/>
      <c r="U17" s="109">
        <f>T17*4</f>
        <v>0</v>
      </c>
      <c r="V17" s="109"/>
      <c r="W17" s="109">
        <f>V17*3</f>
        <v>0</v>
      </c>
      <c r="X17" s="109"/>
      <c r="Y17" s="109">
        <f>IF(X17=0,0,6)</f>
        <v>0</v>
      </c>
      <c r="Z17" s="111">
        <f>S17+U17+W17+Y17</f>
        <v>0</v>
      </c>
      <c r="AA17" s="104"/>
      <c r="AB17" s="109"/>
      <c r="AC17" s="111"/>
      <c r="AD17" s="104">
        <v>1</v>
      </c>
      <c r="AE17" s="109">
        <f>AD17*12</f>
        <v>12</v>
      </c>
      <c r="AF17" s="109"/>
      <c r="AG17" s="109">
        <f>AF17*5</f>
        <v>0</v>
      </c>
      <c r="AH17" s="109"/>
      <c r="AI17" s="109">
        <f>AH17*3</f>
        <v>0</v>
      </c>
      <c r="AJ17" s="109"/>
      <c r="AK17" s="109">
        <f>AJ17*1</f>
        <v>0</v>
      </c>
      <c r="AL17" s="109"/>
      <c r="AM17" s="109">
        <f>AL17*5</f>
        <v>0</v>
      </c>
      <c r="AN17" s="109"/>
      <c r="AO17" s="109">
        <f>AN17*5</f>
        <v>0</v>
      </c>
      <c r="AP17" s="109"/>
      <c r="AQ17" s="109">
        <f>AP17*1</f>
        <v>0</v>
      </c>
      <c r="AR17" s="109"/>
      <c r="AS17" s="65">
        <f>AR17*0.5</f>
        <v>0</v>
      </c>
      <c r="AT17" s="109"/>
      <c r="AU17" s="65">
        <f>AT17*1</f>
        <v>0</v>
      </c>
      <c r="AV17" s="65">
        <f>IF(AG17+AI17+AK17+AM17+AO17+AQ17+AS17+AU17&gt;10,10,AG17+AI17+AK17+AM17+AO17+AQ17+AS17+AU17)</f>
        <v>0</v>
      </c>
      <c r="AW17" s="112">
        <f>AE17+AV17</f>
        <v>12</v>
      </c>
      <c r="AX17" s="113">
        <f>Q17+Z17+AW17</f>
        <v>167</v>
      </c>
    </row>
    <row r="18" spans="1:50" s="77" customFormat="1" ht="16.5">
      <c r="A18" s="104">
        <v>14</v>
      </c>
      <c r="B18" s="105" t="s">
        <v>284</v>
      </c>
      <c r="C18" s="106">
        <v>22858</v>
      </c>
      <c r="D18" s="107" t="s">
        <v>34</v>
      </c>
      <c r="E18" s="108">
        <v>0</v>
      </c>
      <c r="F18" s="109">
        <f>E18*6</f>
        <v>0</v>
      </c>
      <c r="G18" s="109"/>
      <c r="H18" s="109">
        <f>G18*6</f>
        <v>0</v>
      </c>
      <c r="I18" s="109">
        <v>35</v>
      </c>
      <c r="J18" s="109">
        <f>IF(I18&gt;4,I18*2+4,I18*3)</f>
        <v>74</v>
      </c>
      <c r="K18" s="110"/>
      <c r="L18" s="109">
        <f>IF(K18&gt;4,K18*2+4,K18*3)</f>
        <v>0</v>
      </c>
      <c r="M18" s="110">
        <v>0</v>
      </c>
      <c r="N18" s="110">
        <f>M18*2</f>
        <v>0</v>
      </c>
      <c r="O18" s="110">
        <v>0</v>
      </c>
      <c r="P18" s="110">
        <f>O18*3</f>
        <v>0</v>
      </c>
      <c r="Q18" s="111">
        <f>F18+H18+J18+L18+N18+P18</f>
        <v>74</v>
      </c>
      <c r="R18" s="104"/>
      <c r="S18" s="109">
        <f>IF(R18=0,0,6)</f>
        <v>0</v>
      </c>
      <c r="T18" s="109"/>
      <c r="U18" s="109">
        <f>T18*4</f>
        <v>0</v>
      </c>
      <c r="V18" s="109"/>
      <c r="W18" s="109">
        <f>V18*3</f>
        <v>0</v>
      </c>
      <c r="X18" s="109"/>
      <c r="Y18" s="109">
        <f>IF(X18=0,0,6)</f>
        <v>0</v>
      </c>
      <c r="Z18" s="111">
        <f>S18+U18+W18+Y18</f>
        <v>0</v>
      </c>
      <c r="AA18" s="104"/>
      <c r="AB18" s="109"/>
      <c r="AC18" s="111"/>
      <c r="AD18" s="104">
        <v>1</v>
      </c>
      <c r="AE18" s="109">
        <f>AD18*12</f>
        <v>12</v>
      </c>
      <c r="AF18" s="109"/>
      <c r="AG18" s="109">
        <f>AF18*5</f>
        <v>0</v>
      </c>
      <c r="AH18" s="109"/>
      <c r="AI18" s="109">
        <f>AH18*3</f>
        <v>0</v>
      </c>
      <c r="AJ18" s="109"/>
      <c r="AK18" s="109">
        <f>AJ18*1</f>
        <v>0</v>
      </c>
      <c r="AL18" s="109"/>
      <c r="AM18" s="109">
        <f>AL18*5</f>
        <v>0</v>
      </c>
      <c r="AN18" s="109"/>
      <c r="AO18" s="109">
        <f>AN18*5</f>
        <v>0</v>
      </c>
      <c r="AP18" s="109"/>
      <c r="AQ18" s="109">
        <f>AP18*1</f>
        <v>0</v>
      </c>
      <c r="AR18" s="109"/>
      <c r="AS18" s="65">
        <f>AR18*0.5</f>
        <v>0</v>
      </c>
      <c r="AT18" s="109"/>
      <c r="AU18" s="65">
        <f>AT18*1</f>
        <v>0</v>
      </c>
      <c r="AV18" s="65">
        <f>IF(AG18+AI18+AK18+AM18+AO18+AQ18+AS18+AU18&gt;10,10,AG18+AI18+AK18+AM18+AO18+AQ18+AS18+AU18)</f>
        <v>0</v>
      </c>
      <c r="AW18" s="112">
        <f>AE18+AV18</f>
        <v>12</v>
      </c>
      <c r="AX18" s="113">
        <f>Q18+Z18+AW18</f>
        <v>86</v>
      </c>
    </row>
    <row r="19" spans="1:50" s="77" customFormat="1" ht="16.5">
      <c r="A19" s="104">
        <v>15</v>
      </c>
      <c r="B19" s="105" t="s">
        <v>258</v>
      </c>
      <c r="C19" s="106">
        <v>24680</v>
      </c>
      <c r="D19" s="107" t="s">
        <v>34</v>
      </c>
      <c r="E19" s="108">
        <v>1</v>
      </c>
      <c r="F19" s="109">
        <f>E19*6</f>
        <v>6</v>
      </c>
      <c r="G19" s="109"/>
      <c r="H19" s="109">
        <f>G19*6</f>
        <v>0</v>
      </c>
      <c r="I19" s="109">
        <v>31</v>
      </c>
      <c r="J19" s="109">
        <f>IF(I19&gt;4,I19*2+4,I19*3)</f>
        <v>66</v>
      </c>
      <c r="K19" s="110"/>
      <c r="L19" s="109">
        <f>IF(K19&gt;4,K19*2+4,K19*3)</f>
        <v>0</v>
      </c>
      <c r="M19" s="110">
        <v>1</v>
      </c>
      <c r="N19" s="110">
        <f>M19*2</f>
        <v>2</v>
      </c>
      <c r="O19" s="110">
        <v>0</v>
      </c>
      <c r="P19" s="110">
        <f>O19*3</f>
        <v>0</v>
      </c>
      <c r="Q19" s="111">
        <f>F19+H19+J19+L19+N19+P19</f>
        <v>74</v>
      </c>
      <c r="R19" s="104"/>
      <c r="S19" s="109">
        <f>IF(R19=0,0,6)</f>
        <v>0</v>
      </c>
      <c r="T19" s="109"/>
      <c r="U19" s="109">
        <f>T19*4</f>
        <v>0</v>
      </c>
      <c r="V19" s="109"/>
      <c r="W19" s="109">
        <f>V19*3</f>
        <v>0</v>
      </c>
      <c r="X19" s="109"/>
      <c r="Y19" s="109">
        <f>IF(X19=0,0,6)</f>
        <v>0</v>
      </c>
      <c r="Z19" s="111">
        <f>S19+U19+W19+Y19</f>
        <v>0</v>
      </c>
      <c r="AA19" s="104"/>
      <c r="AB19" s="109"/>
      <c r="AC19" s="111"/>
      <c r="AD19" s="104">
        <v>1</v>
      </c>
      <c r="AE19" s="109">
        <f>AD19*12</f>
        <v>12</v>
      </c>
      <c r="AF19" s="109"/>
      <c r="AG19" s="109">
        <f>AF19*5</f>
        <v>0</v>
      </c>
      <c r="AH19" s="109"/>
      <c r="AI19" s="109">
        <f>AH19*3</f>
        <v>0</v>
      </c>
      <c r="AJ19" s="109"/>
      <c r="AK19" s="109">
        <f>AJ19*1</f>
        <v>0</v>
      </c>
      <c r="AL19" s="109"/>
      <c r="AM19" s="109">
        <f>AL19*5</f>
        <v>0</v>
      </c>
      <c r="AN19" s="109"/>
      <c r="AO19" s="109">
        <f>AN19*5</f>
        <v>0</v>
      </c>
      <c r="AP19" s="109"/>
      <c r="AQ19" s="109">
        <f>AP19*1</f>
        <v>0</v>
      </c>
      <c r="AR19" s="109"/>
      <c r="AS19" s="65">
        <f>AR19*0.5</f>
        <v>0</v>
      </c>
      <c r="AT19" s="109"/>
      <c r="AU19" s="65">
        <f>AT19*1</f>
        <v>0</v>
      </c>
      <c r="AV19" s="65">
        <f>IF(AG19+AI19+AK19+AM19+AO19+AQ19+AS19+AU19&gt;10,10,AG19+AI19+AK19+AM19+AO19+AQ19+AS19+AU19)</f>
        <v>0</v>
      </c>
      <c r="AW19" s="112">
        <f>AE19+AV19</f>
        <v>12</v>
      </c>
      <c r="AX19" s="113">
        <f>Q19+Z19+AW19</f>
        <v>86</v>
      </c>
    </row>
    <row r="20" spans="1:50" s="77" customFormat="1" ht="16.5">
      <c r="A20" s="104">
        <v>16</v>
      </c>
      <c r="B20" s="105" t="s">
        <v>286</v>
      </c>
      <c r="C20" s="106">
        <v>22476</v>
      </c>
      <c r="D20" s="107" t="s">
        <v>34</v>
      </c>
      <c r="E20" s="108">
        <v>0</v>
      </c>
      <c r="F20" s="109">
        <f>E20*6</f>
        <v>0</v>
      </c>
      <c r="G20" s="109"/>
      <c r="H20" s="109">
        <f>G20*6</f>
        <v>0</v>
      </c>
      <c r="I20" s="109">
        <v>34</v>
      </c>
      <c r="J20" s="109">
        <f>IF(I20&gt;4,I20*2+4,I20*3)</f>
        <v>72</v>
      </c>
      <c r="K20" s="110"/>
      <c r="L20" s="109">
        <f>IF(K20&gt;4,K20*2+4,K20*3)</f>
        <v>0</v>
      </c>
      <c r="M20" s="110">
        <v>0</v>
      </c>
      <c r="N20" s="110">
        <f>M20*2</f>
        <v>0</v>
      </c>
      <c r="O20" s="110">
        <v>0</v>
      </c>
      <c r="P20" s="110">
        <f>O20*3</f>
        <v>0</v>
      </c>
      <c r="Q20" s="111">
        <f>F20+H20+J20+L20+N20+P20</f>
        <v>72</v>
      </c>
      <c r="R20" s="104"/>
      <c r="S20" s="109">
        <f>IF(R20=0,0,6)</f>
        <v>0</v>
      </c>
      <c r="T20" s="109"/>
      <c r="U20" s="109">
        <f>T20*4</f>
        <v>0</v>
      </c>
      <c r="V20" s="109"/>
      <c r="W20" s="109">
        <f>V20*3</f>
        <v>0</v>
      </c>
      <c r="X20" s="109"/>
      <c r="Y20" s="109">
        <f>IF(X20=0,0,6)</f>
        <v>0</v>
      </c>
      <c r="Z20" s="111">
        <f>S20+U20+W20+Y20</f>
        <v>0</v>
      </c>
      <c r="AA20" s="104"/>
      <c r="AB20" s="109"/>
      <c r="AC20" s="111"/>
      <c r="AD20" s="104">
        <v>1</v>
      </c>
      <c r="AE20" s="109">
        <f>AD20*12</f>
        <v>12</v>
      </c>
      <c r="AF20" s="109"/>
      <c r="AG20" s="109">
        <f>AF20*5</f>
        <v>0</v>
      </c>
      <c r="AH20" s="109"/>
      <c r="AI20" s="109">
        <f>AH20*3</f>
        <v>0</v>
      </c>
      <c r="AJ20" s="109">
        <v>1</v>
      </c>
      <c r="AK20" s="109">
        <f>AJ20*1</f>
        <v>1</v>
      </c>
      <c r="AL20" s="109"/>
      <c r="AM20" s="109">
        <f>AL20*5</f>
        <v>0</v>
      </c>
      <c r="AN20" s="109"/>
      <c r="AO20" s="109">
        <f>AN20*5</f>
        <v>0</v>
      </c>
      <c r="AP20" s="109"/>
      <c r="AQ20" s="109">
        <f>AP20*1</f>
        <v>0</v>
      </c>
      <c r="AR20" s="109"/>
      <c r="AS20" s="65">
        <f>AR20*0.5</f>
        <v>0</v>
      </c>
      <c r="AT20" s="109"/>
      <c r="AU20" s="65">
        <f>AT20*1</f>
        <v>0</v>
      </c>
      <c r="AV20" s="65">
        <f>IF(AG20+AI20+AK20+AM20+AO20+AQ20+AS20+AU20&gt;10,10,AG20+AI20+AK20+AM20+AO20+AQ20+AS20+AU20)</f>
        <v>1</v>
      </c>
      <c r="AW20" s="112">
        <f>AE20+AV20</f>
        <v>13</v>
      </c>
      <c r="AX20" s="113">
        <f>Q20+Z20+AW20</f>
        <v>85</v>
      </c>
    </row>
    <row r="21" spans="1:50" s="77" customFormat="1" ht="16.5">
      <c r="A21" s="104">
        <v>17</v>
      </c>
      <c r="B21" s="105" t="s">
        <v>283</v>
      </c>
      <c r="C21" s="106">
        <v>22678</v>
      </c>
      <c r="D21" s="107" t="s">
        <v>34</v>
      </c>
      <c r="E21" s="108">
        <v>0</v>
      </c>
      <c r="F21" s="109">
        <f>E21*6</f>
        <v>0</v>
      </c>
      <c r="G21" s="109"/>
      <c r="H21" s="109">
        <f>G21*6</f>
        <v>0</v>
      </c>
      <c r="I21" s="109">
        <v>34</v>
      </c>
      <c r="J21" s="109">
        <f>IF(I21&gt;4,I21*2+4,I21*3)</f>
        <v>72</v>
      </c>
      <c r="K21" s="110"/>
      <c r="L21" s="109">
        <f>IF(K21&gt;4,K21*2+4,K21*3)</f>
        <v>0</v>
      </c>
      <c r="M21" s="110">
        <v>0</v>
      </c>
      <c r="N21" s="110">
        <f>M21*2</f>
        <v>0</v>
      </c>
      <c r="O21" s="110">
        <v>0</v>
      </c>
      <c r="P21" s="110">
        <f>O21*3</f>
        <v>0</v>
      </c>
      <c r="Q21" s="111">
        <f>F21+H21+J21+L21+N21+P21</f>
        <v>72</v>
      </c>
      <c r="R21" s="104"/>
      <c r="S21" s="109">
        <f>IF(R21=0,0,6)</f>
        <v>0</v>
      </c>
      <c r="T21" s="109"/>
      <c r="U21" s="109">
        <f>T21*4</f>
        <v>0</v>
      </c>
      <c r="V21" s="109"/>
      <c r="W21" s="109">
        <f>V21*3</f>
        <v>0</v>
      </c>
      <c r="X21" s="109"/>
      <c r="Y21" s="109">
        <f>IF(X21=0,0,6)</f>
        <v>0</v>
      </c>
      <c r="Z21" s="111">
        <f>S21+U21+W21+Y21</f>
        <v>0</v>
      </c>
      <c r="AA21" s="104"/>
      <c r="AB21" s="109"/>
      <c r="AC21" s="111"/>
      <c r="AD21" s="104">
        <v>1</v>
      </c>
      <c r="AE21" s="109">
        <f>AD21*12</f>
        <v>12</v>
      </c>
      <c r="AF21" s="109"/>
      <c r="AG21" s="109">
        <f>AF21*5</f>
        <v>0</v>
      </c>
      <c r="AH21" s="109"/>
      <c r="AI21" s="109">
        <f>AH21*3</f>
        <v>0</v>
      </c>
      <c r="AJ21" s="109"/>
      <c r="AK21" s="109">
        <f>AJ21*1</f>
        <v>0</v>
      </c>
      <c r="AL21" s="109"/>
      <c r="AM21" s="109">
        <f>AL21*5</f>
        <v>0</v>
      </c>
      <c r="AN21" s="109"/>
      <c r="AO21" s="109">
        <f>AN21*5</f>
        <v>0</v>
      </c>
      <c r="AP21" s="109"/>
      <c r="AQ21" s="109">
        <f>AP21*1</f>
        <v>0</v>
      </c>
      <c r="AR21" s="109"/>
      <c r="AS21" s="65">
        <f>AR21*0.5</f>
        <v>0</v>
      </c>
      <c r="AT21" s="109"/>
      <c r="AU21" s="65">
        <f>AT21*1</f>
        <v>0</v>
      </c>
      <c r="AV21" s="65">
        <f>IF(AG21+AI21+AK21+AM21+AO21+AQ21+AS21+AU21&gt;10,10,AG21+AI21+AK21+AM21+AO21+AQ21+AS21+AU21)</f>
        <v>0</v>
      </c>
      <c r="AW21" s="112">
        <f>AE21+AV21</f>
        <v>12</v>
      </c>
      <c r="AX21" s="113">
        <f>Q21+Z21+AW21</f>
        <v>84</v>
      </c>
    </row>
    <row r="22" spans="1:50" s="77" customFormat="1" ht="16.5">
      <c r="A22" s="104">
        <v>18</v>
      </c>
      <c r="B22" s="105" t="s">
        <v>280</v>
      </c>
      <c r="C22" s="106">
        <v>23285</v>
      </c>
      <c r="D22" s="107" t="s">
        <v>34</v>
      </c>
      <c r="E22" s="108">
        <v>0</v>
      </c>
      <c r="F22" s="109">
        <f>E22*6</f>
        <v>0</v>
      </c>
      <c r="G22" s="109"/>
      <c r="H22" s="109">
        <f>G22*6</f>
        <v>0</v>
      </c>
      <c r="I22" s="109">
        <v>33</v>
      </c>
      <c r="J22" s="109">
        <f>IF(I22&gt;4,I22*2+4,I22*3)</f>
        <v>70</v>
      </c>
      <c r="K22" s="110"/>
      <c r="L22" s="109">
        <f>IF(K22&gt;4,K22*2+4,K22*3)</f>
        <v>0</v>
      </c>
      <c r="M22" s="110">
        <v>0</v>
      </c>
      <c r="N22" s="110">
        <f>M22*2</f>
        <v>0</v>
      </c>
      <c r="O22" s="110">
        <v>0</v>
      </c>
      <c r="P22" s="110">
        <f>O22*3</f>
        <v>0</v>
      </c>
      <c r="Q22" s="111">
        <f>F22+H22+J22+L22+N22+P22</f>
        <v>70</v>
      </c>
      <c r="R22" s="104"/>
      <c r="S22" s="109">
        <f>IF(R22=0,0,6)</f>
        <v>0</v>
      </c>
      <c r="T22" s="109"/>
      <c r="U22" s="109">
        <f>T22*4</f>
        <v>0</v>
      </c>
      <c r="V22" s="109"/>
      <c r="W22" s="109">
        <f>V22*3</f>
        <v>0</v>
      </c>
      <c r="X22" s="109"/>
      <c r="Y22" s="109">
        <f>IF(X22=0,0,6)</f>
        <v>0</v>
      </c>
      <c r="Z22" s="111">
        <f>S22+U22+W22+Y22</f>
        <v>0</v>
      </c>
      <c r="AA22" s="104"/>
      <c r="AB22" s="109"/>
      <c r="AC22" s="111"/>
      <c r="AD22" s="104">
        <v>1</v>
      </c>
      <c r="AE22" s="109">
        <f>AD22*12</f>
        <v>12</v>
      </c>
      <c r="AF22" s="109"/>
      <c r="AG22" s="109">
        <f>AF22*5</f>
        <v>0</v>
      </c>
      <c r="AH22" s="109"/>
      <c r="AI22" s="109">
        <f>AH22*3</f>
        <v>0</v>
      </c>
      <c r="AJ22" s="109"/>
      <c r="AK22" s="109">
        <f>AJ22*1</f>
        <v>0</v>
      </c>
      <c r="AL22" s="109"/>
      <c r="AM22" s="109">
        <f>AL22*5</f>
        <v>0</v>
      </c>
      <c r="AN22" s="109"/>
      <c r="AO22" s="109">
        <f>AN22*5</f>
        <v>0</v>
      </c>
      <c r="AP22" s="109"/>
      <c r="AQ22" s="109">
        <f>AP22*1</f>
        <v>0</v>
      </c>
      <c r="AR22" s="109"/>
      <c r="AS22" s="65">
        <f>AR22*0.5</f>
        <v>0</v>
      </c>
      <c r="AT22" s="109"/>
      <c r="AU22" s="65">
        <f>AT22*1</f>
        <v>0</v>
      </c>
      <c r="AV22" s="65">
        <f>IF(AG22+AI22+AK22+AM22+AO22+AQ22+AS22+AU22&gt;10,10,AG22+AI22+AK22+AM22+AO22+AQ22+AS22+AU22)</f>
        <v>0</v>
      </c>
      <c r="AW22" s="112">
        <f>AE22+AV22</f>
        <v>12</v>
      </c>
      <c r="AX22" s="113">
        <f>Q22+Z22+AW22</f>
        <v>82</v>
      </c>
    </row>
    <row r="23" spans="1:50" s="77" customFormat="1" ht="16.5">
      <c r="A23" s="104">
        <v>19</v>
      </c>
      <c r="B23" s="105" t="s">
        <v>285</v>
      </c>
      <c r="C23" s="106">
        <v>23607</v>
      </c>
      <c r="D23" s="107" t="s">
        <v>34</v>
      </c>
      <c r="E23" s="108">
        <v>0</v>
      </c>
      <c r="F23" s="109">
        <f>E23*6</f>
        <v>0</v>
      </c>
      <c r="G23" s="109"/>
      <c r="H23" s="109">
        <f>G23*6</f>
        <v>0</v>
      </c>
      <c r="I23" s="109">
        <v>33</v>
      </c>
      <c r="J23" s="109">
        <f>IF(I23&gt;4,I23*2+4,I23*3)</f>
        <v>70</v>
      </c>
      <c r="K23" s="110"/>
      <c r="L23" s="109">
        <f>IF(K23&gt;4,K23*2+4,K23*3)</f>
        <v>0</v>
      </c>
      <c r="M23" s="110">
        <v>0</v>
      </c>
      <c r="N23" s="110">
        <f>M23*2</f>
        <v>0</v>
      </c>
      <c r="O23" s="110">
        <v>0</v>
      </c>
      <c r="P23" s="110">
        <f>O23*3</f>
        <v>0</v>
      </c>
      <c r="Q23" s="111">
        <f>F23+H23+J23+L23+N23+P23</f>
        <v>70</v>
      </c>
      <c r="R23" s="104"/>
      <c r="S23" s="109">
        <f>IF(R23=0,0,6)</f>
        <v>0</v>
      </c>
      <c r="T23" s="109"/>
      <c r="U23" s="109">
        <f>T23*4</f>
        <v>0</v>
      </c>
      <c r="V23" s="109"/>
      <c r="W23" s="109">
        <f>V23*3</f>
        <v>0</v>
      </c>
      <c r="X23" s="109"/>
      <c r="Y23" s="109">
        <f>IF(X23=0,0,6)</f>
        <v>0</v>
      </c>
      <c r="Z23" s="111">
        <f>S23+U23+W23+Y23</f>
        <v>0</v>
      </c>
      <c r="AA23" s="104"/>
      <c r="AB23" s="109"/>
      <c r="AC23" s="111"/>
      <c r="AD23" s="104">
        <v>1</v>
      </c>
      <c r="AE23" s="109">
        <f>AD23*12</f>
        <v>12</v>
      </c>
      <c r="AF23" s="109"/>
      <c r="AG23" s="109">
        <f>AF23*5</f>
        <v>0</v>
      </c>
      <c r="AH23" s="109"/>
      <c r="AI23" s="109">
        <f>AH23*3</f>
        <v>0</v>
      </c>
      <c r="AJ23" s="109"/>
      <c r="AK23" s="109">
        <f>AJ23*1</f>
        <v>0</v>
      </c>
      <c r="AL23" s="109"/>
      <c r="AM23" s="109">
        <f>AL23*5</f>
        <v>0</v>
      </c>
      <c r="AN23" s="109"/>
      <c r="AO23" s="109">
        <f>AN23*5</f>
        <v>0</v>
      </c>
      <c r="AP23" s="109"/>
      <c r="AQ23" s="109">
        <f>AP23*1</f>
        <v>0</v>
      </c>
      <c r="AR23" s="109"/>
      <c r="AS23" s="65">
        <f>AR23*0.5</f>
        <v>0</v>
      </c>
      <c r="AT23" s="109"/>
      <c r="AU23" s="65">
        <f>AT23*1</f>
        <v>0</v>
      </c>
      <c r="AV23" s="65">
        <f>IF(AG23+AI23+AK23+AM23+AO23+AQ23+AS23+AU23&gt;10,10,AG23+AI23+AK23+AM23+AO23+AQ23+AS23+AU23)</f>
        <v>0</v>
      </c>
      <c r="AW23" s="112">
        <f>AE23+AV23</f>
        <v>12</v>
      </c>
      <c r="AX23" s="113">
        <f>Q23+Z23+AW23</f>
        <v>82</v>
      </c>
    </row>
    <row r="24" spans="1:50" s="77" customFormat="1" ht="16.5">
      <c r="A24" s="104">
        <v>20</v>
      </c>
      <c r="B24" s="105" t="s">
        <v>282</v>
      </c>
      <c r="C24" s="106">
        <v>24082</v>
      </c>
      <c r="D24" s="107" t="s">
        <v>34</v>
      </c>
      <c r="E24" s="108">
        <v>0</v>
      </c>
      <c r="F24" s="109">
        <f>E24*6</f>
        <v>0</v>
      </c>
      <c r="G24" s="109"/>
      <c r="H24" s="109">
        <f>G24*6</f>
        <v>0</v>
      </c>
      <c r="I24" s="109">
        <v>33</v>
      </c>
      <c r="J24" s="109">
        <f>IF(I24&gt;4,I24*2+4,I24*3)</f>
        <v>70</v>
      </c>
      <c r="K24" s="110"/>
      <c r="L24" s="109">
        <f>IF(K24&gt;4,K24*2+4,K24*3)</f>
        <v>0</v>
      </c>
      <c r="M24" s="110">
        <v>0</v>
      </c>
      <c r="N24" s="110">
        <f>M24*2</f>
        <v>0</v>
      </c>
      <c r="O24" s="110">
        <v>0</v>
      </c>
      <c r="P24" s="110">
        <f>O24*3</f>
        <v>0</v>
      </c>
      <c r="Q24" s="111">
        <f>F24+H24+J24+L24+N24+P24</f>
        <v>70</v>
      </c>
      <c r="R24" s="104"/>
      <c r="S24" s="109">
        <f>IF(R24=0,0,6)</f>
        <v>0</v>
      </c>
      <c r="T24" s="109"/>
      <c r="U24" s="109">
        <f>T24*4</f>
        <v>0</v>
      </c>
      <c r="V24" s="109"/>
      <c r="W24" s="109">
        <f>V24*3</f>
        <v>0</v>
      </c>
      <c r="X24" s="109"/>
      <c r="Y24" s="109">
        <f>IF(X24=0,0,6)</f>
        <v>0</v>
      </c>
      <c r="Z24" s="111">
        <f>S24+U24+W24+Y24</f>
        <v>0</v>
      </c>
      <c r="AA24" s="104"/>
      <c r="AB24" s="109"/>
      <c r="AC24" s="111"/>
      <c r="AD24" s="104">
        <v>1</v>
      </c>
      <c r="AE24" s="109">
        <f>AD24*12</f>
        <v>12</v>
      </c>
      <c r="AF24" s="109"/>
      <c r="AG24" s="109">
        <f>AF24*5</f>
        <v>0</v>
      </c>
      <c r="AH24" s="109"/>
      <c r="AI24" s="109">
        <f>AH24*3</f>
        <v>0</v>
      </c>
      <c r="AJ24" s="109"/>
      <c r="AK24" s="109">
        <f>AJ24*1</f>
        <v>0</v>
      </c>
      <c r="AL24" s="109"/>
      <c r="AM24" s="109">
        <f>AL24*5</f>
        <v>0</v>
      </c>
      <c r="AN24" s="109"/>
      <c r="AO24" s="109">
        <f>AN24*5</f>
        <v>0</v>
      </c>
      <c r="AP24" s="109"/>
      <c r="AQ24" s="109">
        <f>AP24*1</f>
        <v>0</v>
      </c>
      <c r="AR24" s="109"/>
      <c r="AS24" s="65">
        <f>AR24*0.5</f>
        <v>0</v>
      </c>
      <c r="AT24" s="109"/>
      <c r="AU24" s="65">
        <f>AT24*1</f>
        <v>0</v>
      </c>
      <c r="AV24" s="65">
        <f>IF(AG24+AI24+AK24+AM24+AO24+AQ24+AS24+AU24&gt;10,10,AG24+AI24+AK24+AM24+AO24+AQ24+AS24+AU24)</f>
        <v>0</v>
      </c>
      <c r="AW24" s="112">
        <f>AE24+AV24</f>
        <v>12</v>
      </c>
      <c r="AX24" s="113">
        <f>Q24+Z24+AW24</f>
        <v>82</v>
      </c>
    </row>
    <row r="25" spans="1:50" s="77" customFormat="1" ht="16.5">
      <c r="A25" s="104">
        <v>21</v>
      </c>
      <c r="B25" s="105" t="s">
        <v>281</v>
      </c>
      <c r="C25" s="106">
        <v>24239</v>
      </c>
      <c r="D25" s="107" t="s">
        <v>34</v>
      </c>
      <c r="E25" s="108">
        <v>0</v>
      </c>
      <c r="F25" s="109">
        <f>E25*6</f>
        <v>0</v>
      </c>
      <c r="G25" s="109"/>
      <c r="H25" s="109">
        <f>G25*6</f>
        <v>0</v>
      </c>
      <c r="I25" s="109">
        <v>33</v>
      </c>
      <c r="J25" s="109">
        <f>IF(I25&gt;4,I25*2+4,I25*3)</f>
        <v>70</v>
      </c>
      <c r="K25" s="110"/>
      <c r="L25" s="109">
        <f>IF(K25&gt;4,K25*2+4,K25*3)</f>
        <v>0</v>
      </c>
      <c r="M25" s="110">
        <v>0</v>
      </c>
      <c r="N25" s="110">
        <f>M25*2</f>
        <v>0</v>
      </c>
      <c r="O25" s="110">
        <v>0</v>
      </c>
      <c r="P25" s="110">
        <f>O25*3</f>
        <v>0</v>
      </c>
      <c r="Q25" s="111">
        <f>F25+H25+J25+L25+N25+P25</f>
        <v>70</v>
      </c>
      <c r="R25" s="104"/>
      <c r="S25" s="109">
        <f>IF(R25=0,0,6)</f>
        <v>0</v>
      </c>
      <c r="T25" s="109"/>
      <c r="U25" s="109">
        <f>T25*4</f>
        <v>0</v>
      </c>
      <c r="V25" s="109"/>
      <c r="W25" s="109">
        <f>V25*3</f>
        <v>0</v>
      </c>
      <c r="X25" s="109"/>
      <c r="Y25" s="109">
        <f>IF(X25=0,0,6)</f>
        <v>0</v>
      </c>
      <c r="Z25" s="111">
        <f>S25+U25+W25+Y25</f>
        <v>0</v>
      </c>
      <c r="AA25" s="104"/>
      <c r="AB25" s="109"/>
      <c r="AC25" s="111"/>
      <c r="AD25" s="104">
        <v>1</v>
      </c>
      <c r="AE25" s="109">
        <f>AD25*12</f>
        <v>12</v>
      </c>
      <c r="AF25" s="109"/>
      <c r="AG25" s="109">
        <f>AF25*5</f>
        <v>0</v>
      </c>
      <c r="AH25" s="109"/>
      <c r="AI25" s="109">
        <f>AH25*3</f>
        <v>0</v>
      </c>
      <c r="AJ25" s="109"/>
      <c r="AK25" s="109">
        <f>AJ25*1</f>
        <v>0</v>
      </c>
      <c r="AL25" s="109"/>
      <c r="AM25" s="109">
        <f>AL25*5</f>
        <v>0</v>
      </c>
      <c r="AN25" s="109"/>
      <c r="AO25" s="109">
        <f>AN25*5</f>
        <v>0</v>
      </c>
      <c r="AP25" s="109"/>
      <c r="AQ25" s="109">
        <f>AP25*1</f>
        <v>0</v>
      </c>
      <c r="AR25" s="109"/>
      <c r="AS25" s="65">
        <f>AR25*0.5</f>
        <v>0</v>
      </c>
      <c r="AT25" s="109"/>
      <c r="AU25" s="65">
        <f>AT25*1</f>
        <v>0</v>
      </c>
      <c r="AV25" s="65">
        <f>IF(AG25+AI25+AK25+AM25+AO25+AQ25+AS25+AU25&gt;10,10,AG25+AI25+AK25+AM25+AO25+AQ25+AS25+AU25)</f>
        <v>0</v>
      </c>
      <c r="AW25" s="112">
        <f>AE25+AV25</f>
        <v>12</v>
      </c>
      <c r="AX25" s="113">
        <f>Q25+Z25+AW25</f>
        <v>82</v>
      </c>
    </row>
    <row r="26" spans="1:50" s="77" customFormat="1" ht="16.5">
      <c r="A26" s="104">
        <v>22</v>
      </c>
      <c r="B26" s="105" t="s">
        <v>300</v>
      </c>
      <c r="C26" s="106">
        <v>24425</v>
      </c>
      <c r="D26" s="107" t="s">
        <v>34</v>
      </c>
      <c r="E26" s="108">
        <v>0</v>
      </c>
      <c r="F26" s="109">
        <f>E26*6</f>
        <v>0</v>
      </c>
      <c r="G26" s="109"/>
      <c r="H26" s="109">
        <f>G26*6</f>
        <v>0</v>
      </c>
      <c r="I26" s="109">
        <v>21</v>
      </c>
      <c r="J26" s="109">
        <f>IF(I26&gt;4,I26*2+4,I26*3)</f>
        <v>46</v>
      </c>
      <c r="K26" s="110"/>
      <c r="L26" s="109">
        <f>IF(K26&gt;4,K26*2+4,K26*3)</f>
        <v>0</v>
      </c>
      <c r="M26" s="110">
        <v>0</v>
      </c>
      <c r="N26" s="110">
        <f>M26*2</f>
        <v>0</v>
      </c>
      <c r="O26" s="110">
        <v>0</v>
      </c>
      <c r="P26" s="110">
        <f>O26*3</f>
        <v>0</v>
      </c>
      <c r="Q26" s="111">
        <f>F26+H26+J26+L26+N26+P26</f>
        <v>46</v>
      </c>
      <c r="R26" s="104"/>
      <c r="S26" s="109">
        <f>IF(R26=0,0,6)</f>
        <v>0</v>
      </c>
      <c r="T26" s="109"/>
      <c r="U26" s="109">
        <f>T26*4</f>
        <v>0</v>
      </c>
      <c r="V26" s="109"/>
      <c r="W26" s="109">
        <f>V26*3</f>
        <v>0</v>
      </c>
      <c r="X26" s="109"/>
      <c r="Y26" s="109">
        <f>IF(X26=0,0,6)</f>
        <v>0</v>
      </c>
      <c r="Z26" s="111">
        <f>S26+U26+W26+Y26</f>
        <v>0</v>
      </c>
      <c r="AA26" s="104"/>
      <c r="AB26" s="109"/>
      <c r="AC26" s="111"/>
      <c r="AD26" s="104">
        <v>1</v>
      </c>
      <c r="AE26" s="109">
        <f>AD26*12</f>
        <v>12</v>
      </c>
      <c r="AF26" s="109"/>
      <c r="AG26" s="109">
        <f>AF26*5</f>
        <v>0</v>
      </c>
      <c r="AH26" s="109"/>
      <c r="AI26" s="109">
        <f>AH26*3</f>
        <v>0</v>
      </c>
      <c r="AJ26" s="109"/>
      <c r="AK26" s="109">
        <f>AJ26*1</f>
        <v>0</v>
      </c>
      <c r="AL26" s="109"/>
      <c r="AM26" s="109">
        <f>AL26*5</f>
        <v>0</v>
      </c>
      <c r="AN26" s="109"/>
      <c r="AO26" s="109">
        <f>AN26*5</f>
        <v>0</v>
      </c>
      <c r="AP26" s="109"/>
      <c r="AQ26" s="109">
        <f>AP26*1</f>
        <v>0</v>
      </c>
      <c r="AR26" s="109"/>
      <c r="AS26" s="65">
        <f>AR26*0.5</f>
        <v>0</v>
      </c>
      <c r="AT26" s="109"/>
      <c r="AU26" s="65">
        <f>AT26*1</f>
        <v>0</v>
      </c>
      <c r="AV26" s="65">
        <f>IF(AG26+AI26+AK26+AM26+AO26+AQ26+AS26+AU26&gt;10,10,AG26+AI26+AK26+AM26+AO26+AQ26+AS26+AU26)</f>
        <v>0</v>
      </c>
      <c r="AW26" s="112">
        <f>AE26+AV26</f>
        <v>12</v>
      </c>
      <c r="AX26" s="113">
        <f>Q26+Z26+AW26</f>
        <v>58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X1"/>
    <mergeCell ref="A3:D3"/>
    <mergeCell ref="A2:AX2"/>
    <mergeCell ref="AX3:AX4"/>
    <mergeCell ref="C4:D4"/>
    <mergeCell ref="E3:Q3"/>
    <mergeCell ref="R3:Z3"/>
    <mergeCell ref="AA3:AC3"/>
    <mergeCell ref="AD3:AW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Z6"/>
  <sheetViews>
    <sheetView zoomScale="90" zoomScaleNormal="90" zoomScalePageLayoutView="0" workbookViewId="0" topLeftCell="A1">
      <selection activeCell="A5" sqref="A5:IV6"/>
    </sheetView>
  </sheetViews>
  <sheetFormatPr defaultColWidth="9.140625" defaultRowHeight="15"/>
  <cols>
    <col min="1" max="1" width="3.8515625" style="1" customWidth="1"/>
    <col min="2" max="2" width="23.28125" style="1" customWidth="1"/>
    <col min="3" max="3" width="11.57421875" style="1" customWidth="1"/>
    <col min="4" max="4" width="3.421875" style="1" customWidth="1"/>
    <col min="5" max="5" width="3.421875" style="3" customWidth="1"/>
    <col min="6" max="6" width="8.00390625" style="3" bestFit="1" customWidth="1"/>
    <col min="7" max="18" width="4.28125" style="4" customWidth="1"/>
    <col min="19" max="19" width="5.00390625" style="4" customWidth="1"/>
    <col min="20" max="20" width="7.28125" style="4" customWidth="1"/>
    <col min="21" max="21" width="4.00390625" style="4" customWidth="1"/>
    <col min="22" max="22" width="3.8515625" style="4" customWidth="1"/>
    <col min="23" max="23" width="3.57421875" style="4" customWidth="1"/>
    <col min="24" max="24" width="4.7109375" style="4" customWidth="1"/>
    <col min="25" max="25" width="4.140625" style="4" customWidth="1"/>
    <col min="26" max="26" width="4.28125" style="4" customWidth="1"/>
    <col min="27" max="27" width="4.140625" style="4" customWidth="1"/>
    <col min="28" max="28" width="5.00390625" style="4" customWidth="1"/>
    <col min="29" max="31" width="3.57421875" style="4" customWidth="1"/>
    <col min="32" max="51" width="5.00390625" style="4" customWidth="1"/>
    <col min="52" max="52" width="5.140625" style="4" customWidth="1"/>
    <col min="53" max="16384" width="9.140625" style="1" customWidth="1"/>
  </cols>
  <sheetData>
    <row r="1" spans="1:52" s="4" customFormat="1" ht="23.25">
      <c r="A1" s="175" t="s">
        <v>212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7"/>
    </row>
    <row r="2" spans="1:52" ht="22.5" thickBot="1">
      <c r="A2" s="178" t="s">
        <v>191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80"/>
    </row>
    <row r="3" spans="1:52" ht="25.5" customHeight="1">
      <c r="A3" s="181" t="s">
        <v>225</v>
      </c>
      <c r="B3" s="182"/>
      <c r="C3" s="182"/>
      <c r="D3" s="197"/>
      <c r="E3" s="15"/>
      <c r="F3" s="15"/>
      <c r="G3" s="188" t="s">
        <v>6</v>
      </c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3"/>
      <c r="T3" s="189" t="s">
        <v>11</v>
      </c>
      <c r="U3" s="182"/>
      <c r="V3" s="182"/>
      <c r="W3" s="182"/>
      <c r="X3" s="182"/>
      <c r="Y3" s="182"/>
      <c r="Z3" s="182"/>
      <c r="AA3" s="182"/>
      <c r="AB3" s="183"/>
      <c r="AC3" s="190" t="s">
        <v>12</v>
      </c>
      <c r="AD3" s="191"/>
      <c r="AE3" s="192"/>
      <c r="AF3" s="190" t="s">
        <v>23</v>
      </c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3"/>
      <c r="AZ3" s="184" t="s">
        <v>24</v>
      </c>
    </row>
    <row r="4" spans="1:52" ht="122.25" customHeight="1">
      <c r="A4" s="17" t="s">
        <v>226</v>
      </c>
      <c r="B4" s="8" t="s">
        <v>0</v>
      </c>
      <c r="C4" s="186" t="s">
        <v>1</v>
      </c>
      <c r="D4" s="256"/>
      <c r="E4" s="6"/>
      <c r="F4" s="6"/>
      <c r="G4" s="18" t="s">
        <v>2</v>
      </c>
      <c r="H4" s="18" t="s">
        <v>3</v>
      </c>
      <c r="I4" s="18" t="s">
        <v>222</v>
      </c>
      <c r="J4" s="18" t="s">
        <v>3</v>
      </c>
      <c r="K4" s="18" t="s">
        <v>4</v>
      </c>
      <c r="L4" s="18" t="s">
        <v>3</v>
      </c>
      <c r="M4" s="18" t="s">
        <v>223</v>
      </c>
      <c r="N4" s="18" t="s">
        <v>3</v>
      </c>
      <c r="O4" s="22" t="s">
        <v>230</v>
      </c>
      <c r="P4" s="18" t="s">
        <v>3</v>
      </c>
      <c r="Q4" s="18" t="s">
        <v>231</v>
      </c>
      <c r="R4" s="18" t="s">
        <v>3</v>
      </c>
      <c r="S4" s="12" t="s">
        <v>5</v>
      </c>
      <c r="T4" s="19" t="s">
        <v>31</v>
      </c>
      <c r="U4" s="11" t="s">
        <v>3</v>
      </c>
      <c r="V4" s="20" t="s">
        <v>7</v>
      </c>
      <c r="W4" s="11" t="s">
        <v>3</v>
      </c>
      <c r="X4" s="19" t="s">
        <v>13</v>
      </c>
      <c r="Y4" s="11" t="s">
        <v>3</v>
      </c>
      <c r="Z4" s="19" t="s">
        <v>14</v>
      </c>
      <c r="AA4" s="11" t="s">
        <v>3</v>
      </c>
      <c r="AB4" s="12" t="s">
        <v>5</v>
      </c>
      <c r="AC4" s="11" t="s">
        <v>8</v>
      </c>
      <c r="AD4" s="11" t="s">
        <v>9</v>
      </c>
      <c r="AE4" s="21" t="s">
        <v>10</v>
      </c>
      <c r="AF4" s="10" t="s">
        <v>15</v>
      </c>
      <c r="AG4" s="11" t="s">
        <v>3</v>
      </c>
      <c r="AH4" s="10" t="s">
        <v>16</v>
      </c>
      <c r="AI4" s="11" t="s">
        <v>3</v>
      </c>
      <c r="AJ4" s="10" t="s">
        <v>17</v>
      </c>
      <c r="AK4" s="11" t="s">
        <v>3</v>
      </c>
      <c r="AL4" s="10" t="s">
        <v>18</v>
      </c>
      <c r="AM4" s="11" t="s">
        <v>3</v>
      </c>
      <c r="AN4" s="10" t="s">
        <v>19</v>
      </c>
      <c r="AO4" s="11" t="s">
        <v>3</v>
      </c>
      <c r="AP4" s="10" t="s">
        <v>20</v>
      </c>
      <c r="AQ4" s="11" t="s">
        <v>3</v>
      </c>
      <c r="AR4" s="10" t="s">
        <v>21</v>
      </c>
      <c r="AS4" s="11" t="s">
        <v>3</v>
      </c>
      <c r="AT4" s="53" t="s">
        <v>232</v>
      </c>
      <c r="AU4" s="53" t="s">
        <v>3</v>
      </c>
      <c r="AV4" s="51" t="s">
        <v>233</v>
      </c>
      <c r="AW4" s="51" t="s">
        <v>3</v>
      </c>
      <c r="AX4" s="34" t="s">
        <v>25</v>
      </c>
      <c r="AY4" s="12" t="s">
        <v>22</v>
      </c>
      <c r="AZ4" s="185"/>
    </row>
    <row r="5" spans="1:52" s="77" customFormat="1" ht="13.5">
      <c r="A5" s="63">
        <v>1</v>
      </c>
      <c r="B5" s="55" t="s">
        <v>234</v>
      </c>
      <c r="C5" s="56">
        <v>20604</v>
      </c>
      <c r="D5" s="82" t="s">
        <v>56</v>
      </c>
      <c r="E5" s="99" t="s">
        <v>29</v>
      </c>
      <c r="F5" s="55" t="s">
        <v>113</v>
      </c>
      <c r="G5" s="83">
        <v>16</v>
      </c>
      <c r="H5" s="59">
        <f>G5*6</f>
        <v>96</v>
      </c>
      <c r="I5" s="59"/>
      <c r="J5" s="59">
        <f>I5*6</f>
        <v>0</v>
      </c>
      <c r="K5" s="59">
        <v>13</v>
      </c>
      <c r="L5" s="59">
        <f>IF(K5&gt;4,K5*2+4,K5*3)</f>
        <v>30</v>
      </c>
      <c r="M5" s="61"/>
      <c r="N5" s="59">
        <f>IF(M5&gt;4,M5*2+4,M5*3)</f>
        <v>0</v>
      </c>
      <c r="O5" s="61">
        <v>5</v>
      </c>
      <c r="P5" s="61">
        <f>O5*2</f>
        <v>10</v>
      </c>
      <c r="Q5" s="61">
        <v>7</v>
      </c>
      <c r="R5" s="61">
        <f>Q5*3</f>
        <v>21</v>
      </c>
      <c r="S5" s="62">
        <f>H5+J5+L5+N5+P5+R5</f>
        <v>157</v>
      </c>
      <c r="T5" s="63"/>
      <c r="U5" s="59">
        <f>IF(T5=0,0,6)</f>
        <v>0</v>
      </c>
      <c r="V5" s="59"/>
      <c r="W5" s="59">
        <f>V5*4</f>
        <v>0</v>
      </c>
      <c r="X5" s="59"/>
      <c r="Y5" s="59">
        <f>X5*3</f>
        <v>0</v>
      </c>
      <c r="Z5" s="59"/>
      <c r="AA5" s="59">
        <f>IF(Z5=0,0,6)</f>
        <v>0</v>
      </c>
      <c r="AB5" s="62">
        <f>U5+W5+Y5+AA5</f>
        <v>0</v>
      </c>
      <c r="AC5" s="63"/>
      <c r="AD5" s="59"/>
      <c r="AE5" s="62" t="s">
        <v>68</v>
      </c>
      <c r="AF5" s="63">
        <v>1</v>
      </c>
      <c r="AG5" s="59">
        <f>AF5*12</f>
        <v>12</v>
      </c>
      <c r="AH5" s="59"/>
      <c r="AI5" s="59">
        <f>AH5*5</f>
        <v>0</v>
      </c>
      <c r="AJ5" s="59"/>
      <c r="AK5" s="59">
        <f>AJ5*3</f>
        <v>0</v>
      </c>
      <c r="AL5" s="59"/>
      <c r="AM5" s="59">
        <f>AL5*1</f>
        <v>0</v>
      </c>
      <c r="AN5" s="59">
        <v>2</v>
      </c>
      <c r="AO5" s="59">
        <f>AN5*5</f>
        <v>10</v>
      </c>
      <c r="AP5" s="59"/>
      <c r="AQ5" s="59">
        <f>AP5*5</f>
        <v>0</v>
      </c>
      <c r="AR5" s="59"/>
      <c r="AS5" s="59">
        <f>AR5*1</f>
        <v>0</v>
      </c>
      <c r="AT5" s="59"/>
      <c r="AU5" s="59">
        <f>AT5*0.5</f>
        <v>0</v>
      </c>
      <c r="AV5" s="59"/>
      <c r="AW5" s="59">
        <f>AV5*1</f>
        <v>0</v>
      </c>
      <c r="AX5" s="65">
        <f>IF(AI5+AK5+AM5+AO5+AQ5+AS5+AU5+AW5&gt;10,10,AI5+AK5+AM5+AO5+AQ5+AS5+AU5+AW5)</f>
        <v>10</v>
      </c>
      <c r="AY5" s="66">
        <f>AG5+AX5</f>
        <v>22</v>
      </c>
      <c r="AZ5" s="67">
        <f>S5+AB5+AY5</f>
        <v>179</v>
      </c>
    </row>
    <row r="6" spans="1:52" s="77" customFormat="1" ht="13.5">
      <c r="A6" s="63">
        <v>2</v>
      </c>
      <c r="B6" s="55" t="s">
        <v>235</v>
      </c>
      <c r="C6" s="56">
        <v>24556</v>
      </c>
      <c r="D6" s="82" t="s">
        <v>56</v>
      </c>
      <c r="E6" s="99" t="s">
        <v>30</v>
      </c>
      <c r="F6" s="55" t="s">
        <v>113</v>
      </c>
      <c r="G6" s="83">
        <v>11</v>
      </c>
      <c r="H6" s="59">
        <f>G6*6</f>
        <v>66</v>
      </c>
      <c r="I6" s="59"/>
      <c r="J6" s="59">
        <f>I6*6</f>
        <v>0</v>
      </c>
      <c r="K6" s="59">
        <v>11</v>
      </c>
      <c r="L6" s="59">
        <f>IF(K6&gt;4,K6*2+4,K6*3)</f>
        <v>26</v>
      </c>
      <c r="M6" s="61"/>
      <c r="N6" s="59">
        <f>IF(M6&gt;4,M6*2+4,M6*3)</f>
        <v>0</v>
      </c>
      <c r="O6" s="61">
        <v>5</v>
      </c>
      <c r="P6" s="61">
        <f>O6*2</f>
        <v>10</v>
      </c>
      <c r="Q6" s="61">
        <v>2</v>
      </c>
      <c r="R6" s="61">
        <f>Q6*3</f>
        <v>6</v>
      </c>
      <c r="S6" s="62">
        <f>H6+J6+L6+N6+P6+R6</f>
        <v>108</v>
      </c>
      <c r="T6" s="63"/>
      <c r="U6" s="59">
        <f>IF(T6=0,0,6)</f>
        <v>0</v>
      </c>
      <c r="V6" s="59"/>
      <c r="W6" s="59">
        <f>V6*4</f>
        <v>0</v>
      </c>
      <c r="X6" s="59"/>
      <c r="Y6" s="59">
        <f>X6*3</f>
        <v>0</v>
      </c>
      <c r="Z6" s="59"/>
      <c r="AA6" s="59">
        <f>IF(Z6=0,0,6)</f>
        <v>0</v>
      </c>
      <c r="AB6" s="62">
        <f>U6+W6+Y6+AA6</f>
        <v>0</v>
      </c>
      <c r="AC6" s="63"/>
      <c r="AD6" s="59"/>
      <c r="AE6" s="62"/>
      <c r="AF6" s="63">
        <v>1</v>
      </c>
      <c r="AG6" s="59">
        <f>AF6*12</f>
        <v>12</v>
      </c>
      <c r="AH6" s="59"/>
      <c r="AI6" s="59">
        <f>AH6*5</f>
        <v>0</v>
      </c>
      <c r="AJ6" s="59">
        <v>1</v>
      </c>
      <c r="AK6" s="59">
        <f>AJ6*3</f>
        <v>3</v>
      </c>
      <c r="AL6" s="59"/>
      <c r="AM6" s="59">
        <f>AL6*1</f>
        <v>0</v>
      </c>
      <c r="AN6" s="59"/>
      <c r="AO6" s="59">
        <f>AN6*5</f>
        <v>0</v>
      </c>
      <c r="AP6" s="59"/>
      <c r="AQ6" s="59">
        <f>AP6*5</f>
        <v>0</v>
      </c>
      <c r="AR6" s="59"/>
      <c r="AS6" s="59">
        <f>AR6*1</f>
        <v>0</v>
      </c>
      <c r="AT6" s="59"/>
      <c r="AU6" s="59">
        <f>AT6*0.5</f>
        <v>0</v>
      </c>
      <c r="AV6" s="59"/>
      <c r="AW6" s="59">
        <f>AV6*1</f>
        <v>0</v>
      </c>
      <c r="AX6" s="65">
        <f>IF(AI6+AK6+AM6+AO6+AQ6+AS6+AU6+AW6&gt;10,10,AI6+AK6+AM6+AO6+AQ6+AS6+AU6+AW6)</f>
        <v>3</v>
      </c>
      <c r="AY6" s="66">
        <f>AG6+AX6</f>
        <v>15</v>
      </c>
      <c r="AZ6" s="100">
        <f>S6+AB6+AY6</f>
        <v>123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Z22"/>
  <sheetViews>
    <sheetView zoomScale="85" zoomScaleNormal="85" zoomScaleSheetLayoutView="87" zoomScalePageLayoutView="0" workbookViewId="0" topLeftCell="A5">
      <selection activeCell="A5" sqref="A1:IV16384"/>
    </sheetView>
  </sheetViews>
  <sheetFormatPr defaultColWidth="9.140625" defaultRowHeight="15"/>
  <cols>
    <col min="1" max="1" width="5.28125" style="77" customWidth="1"/>
    <col min="2" max="2" width="30.140625" style="77" customWidth="1"/>
    <col min="3" max="3" width="11.00390625" style="77" customWidth="1"/>
    <col min="4" max="4" width="4.140625" style="77" bestFit="1" customWidth="1"/>
    <col min="5" max="5" width="3.28125" style="85" bestFit="1" customWidth="1"/>
    <col min="6" max="6" width="9.28125" style="126" bestFit="1" customWidth="1"/>
    <col min="7" max="18" width="4.57421875" style="77" customWidth="1"/>
    <col min="19" max="19" width="5.8515625" style="77" customWidth="1"/>
    <col min="20" max="20" width="5.421875" style="77" customWidth="1"/>
    <col min="21" max="21" width="4.00390625" style="77" customWidth="1"/>
    <col min="22" max="22" width="3.8515625" style="77" customWidth="1"/>
    <col min="23" max="23" width="3.57421875" style="77" customWidth="1"/>
    <col min="24" max="24" width="6.421875" style="77" customWidth="1"/>
    <col min="25" max="25" width="4.140625" style="77" customWidth="1"/>
    <col min="26" max="26" width="5.57421875" style="77" customWidth="1"/>
    <col min="27" max="27" width="4.140625" style="77" customWidth="1"/>
    <col min="28" max="28" width="5.00390625" style="77" customWidth="1"/>
    <col min="29" max="31" width="3.57421875" style="77" customWidth="1"/>
    <col min="32" max="32" width="3.8515625" style="77" customWidth="1"/>
    <col min="33" max="33" width="5.00390625" style="77" customWidth="1"/>
    <col min="34" max="34" width="3.8515625" style="77" customWidth="1"/>
    <col min="35" max="35" width="5.00390625" style="77" customWidth="1"/>
    <col min="36" max="36" width="5.140625" style="77" customWidth="1"/>
    <col min="37" max="37" width="5.00390625" style="77" customWidth="1"/>
    <col min="38" max="38" width="3.8515625" style="77" customWidth="1"/>
    <col min="39" max="39" width="5.00390625" style="77" customWidth="1"/>
    <col min="40" max="40" width="3.8515625" style="77" customWidth="1"/>
    <col min="41" max="41" width="5.00390625" style="77" customWidth="1"/>
    <col min="42" max="42" width="3.8515625" style="77" customWidth="1"/>
    <col min="43" max="43" width="5.00390625" style="77" customWidth="1"/>
    <col min="44" max="44" width="3.8515625" style="77" customWidth="1"/>
    <col min="45" max="51" width="5.00390625" style="77" customWidth="1"/>
    <col min="52" max="52" width="6.7109375" style="77" customWidth="1"/>
    <col min="53" max="16384" width="9.140625" style="77" customWidth="1"/>
  </cols>
  <sheetData>
    <row r="1" spans="2:52" ht="40.5" customHeight="1" hidden="1">
      <c r="B1" s="114"/>
      <c r="C1" s="114"/>
      <c r="D1" s="115"/>
      <c r="E1" s="116"/>
      <c r="F1" s="117"/>
      <c r="G1" s="266" t="s">
        <v>6</v>
      </c>
      <c r="H1" s="267"/>
      <c r="I1" s="267"/>
      <c r="J1" s="267"/>
      <c r="K1" s="267"/>
      <c r="L1" s="267"/>
      <c r="M1" s="268"/>
      <c r="N1" s="268"/>
      <c r="O1" s="268"/>
      <c r="P1" s="268"/>
      <c r="Q1" s="268"/>
      <c r="R1" s="268"/>
      <c r="S1" s="269"/>
      <c r="T1" s="270" t="s">
        <v>11</v>
      </c>
      <c r="U1" s="267"/>
      <c r="V1" s="267"/>
      <c r="W1" s="267"/>
      <c r="X1" s="267"/>
      <c r="Y1" s="267"/>
      <c r="Z1" s="267"/>
      <c r="AA1" s="267"/>
      <c r="AB1" s="269"/>
      <c r="AC1" s="263" t="s">
        <v>12</v>
      </c>
      <c r="AD1" s="264"/>
      <c r="AE1" s="265"/>
      <c r="AF1" s="263" t="s">
        <v>23</v>
      </c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5"/>
      <c r="AZ1" s="79" t="s">
        <v>24</v>
      </c>
    </row>
    <row r="2" spans="1:52" ht="27" customHeight="1">
      <c r="A2" s="234" t="s">
        <v>218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6"/>
    </row>
    <row r="3" spans="1:52" ht="21.75">
      <c r="A3" s="261" t="s">
        <v>191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2"/>
    </row>
    <row r="4" spans="1:52" s="118" customFormat="1" ht="27.75" customHeight="1">
      <c r="A4" s="258" t="s">
        <v>225</v>
      </c>
      <c r="B4" s="258"/>
      <c r="C4" s="258"/>
      <c r="D4" s="258"/>
      <c r="E4" s="159"/>
      <c r="F4" s="159"/>
      <c r="G4" s="258" t="s">
        <v>6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 t="s">
        <v>11</v>
      </c>
      <c r="U4" s="258"/>
      <c r="V4" s="258"/>
      <c r="W4" s="258"/>
      <c r="X4" s="258"/>
      <c r="Y4" s="258"/>
      <c r="Z4" s="258"/>
      <c r="AA4" s="258"/>
      <c r="AB4" s="258"/>
      <c r="AC4" s="259" t="s">
        <v>12</v>
      </c>
      <c r="AD4" s="259"/>
      <c r="AE4" s="259"/>
      <c r="AF4" s="259" t="s">
        <v>23</v>
      </c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7" t="s">
        <v>24</v>
      </c>
    </row>
    <row r="5" spans="1:52" s="118" customFormat="1" ht="110.25" customHeight="1">
      <c r="A5" s="119" t="s">
        <v>198</v>
      </c>
      <c r="B5" s="119" t="s">
        <v>0</v>
      </c>
      <c r="C5" s="260" t="s">
        <v>1</v>
      </c>
      <c r="D5" s="260"/>
      <c r="E5" s="119"/>
      <c r="F5" s="119"/>
      <c r="G5" s="120">
        <v>13</v>
      </c>
      <c r="H5" s="120" t="s">
        <v>3</v>
      </c>
      <c r="I5" s="120" t="s">
        <v>222</v>
      </c>
      <c r="J5" s="120" t="s">
        <v>3</v>
      </c>
      <c r="K5" s="120" t="s">
        <v>4</v>
      </c>
      <c r="L5" s="120" t="s">
        <v>3</v>
      </c>
      <c r="M5" s="120" t="s">
        <v>223</v>
      </c>
      <c r="N5" s="120" t="s">
        <v>3</v>
      </c>
      <c r="O5" s="120" t="s">
        <v>230</v>
      </c>
      <c r="P5" s="120" t="s">
        <v>3</v>
      </c>
      <c r="Q5" s="120" t="s">
        <v>231</v>
      </c>
      <c r="R5" s="120" t="s">
        <v>3</v>
      </c>
      <c r="S5" s="160" t="s">
        <v>5</v>
      </c>
      <c r="T5" s="123" t="s">
        <v>31</v>
      </c>
      <c r="U5" s="120" t="s">
        <v>3</v>
      </c>
      <c r="V5" s="122" t="s">
        <v>7</v>
      </c>
      <c r="W5" s="120" t="s">
        <v>3</v>
      </c>
      <c r="X5" s="123" t="s">
        <v>13</v>
      </c>
      <c r="Y5" s="120" t="s">
        <v>3</v>
      </c>
      <c r="Z5" s="123" t="s">
        <v>14</v>
      </c>
      <c r="AA5" s="120" t="s">
        <v>3</v>
      </c>
      <c r="AB5" s="160" t="s">
        <v>5</v>
      </c>
      <c r="AC5" s="120" t="s">
        <v>8</v>
      </c>
      <c r="AD5" s="120" t="s">
        <v>9</v>
      </c>
      <c r="AE5" s="120" t="s">
        <v>10</v>
      </c>
      <c r="AF5" s="124" t="s">
        <v>15</v>
      </c>
      <c r="AG5" s="120" t="s">
        <v>3</v>
      </c>
      <c r="AH5" s="124" t="s">
        <v>16</v>
      </c>
      <c r="AI5" s="120" t="s">
        <v>3</v>
      </c>
      <c r="AJ5" s="124" t="s">
        <v>17</v>
      </c>
      <c r="AK5" s="120" t="s">
        <v>3</v>
      </c>
      <c r="AL5" s="124" t="s">
        <v>18</v>
      </c>
      <c r="AM5" s="120" t="s">
        <v>3</v>
      </c>
      <c r="AN5" s="124" t="s">
        <v>19</v>
      </c>
      <c r="AO5" s="120" t="s">
        <v>3</v>
      </c>
      <c r="AP5" s="124" t="s">
        <v>20</v>
      </c>
      <c r="AQ5" s="120" t="s">
        <v>3</v>
      </c>
      <c r="AR5" s="124" t="s">
        <v>21</v>
      </c>
      <c r="AS5" s="120" t="s">
        <v>3</v>
      </c>
      <c r="AT5" s="80" t="s">
        <v>232</v>
      </c>
      <c r="AU5" s="80" t="s">
        <v>3</v>
      </c>
      <c r="AV5" s="80" t="s">
        <v>233</v>
      </c>
      <c r="AW5" s="80" t="s">
        <v>3</v>
      </c>
      <c r="AX5" s="153" t="s">
        <v>25</v>
      </c>
      <c r="AY5" s="160" t="s">
        <v>22</v>
      </c>
      <c r="AZ5" s="257"/>
    </row>
    <row r="6" spans="1:52" s="118" customFormat="1" ht="16.5">
      <c r="A6" s="109">
        <v>1</v>
      </c>
      <c r="B6" s="105" t="s">
        <v>237</v>
      </c>
      <c r="C6" s="106">
        <v>21059</v>
      </c>
      <c r="D6" s="105" t="s">
        <v>26</v>
      </c>
      <c r="E6" s="105" t="s">
        <v>29</v>
      </c>
      <c r="F6" s="105" t="s">
        <v>27</v>
      </c>
      <c r="G6" s="109">
        <v>16</v>
      </c>
      <c r="H6" s="109">
        <f>G6*6</f>
        <v>96</v>
      </c>
      <c r="I6" s="109"/>
      <c r="J6" s="109">
        <f>I6*6</f>
        <v>0</v>
      </c>
      <c r="K6" s="109">
        <v>24</v>
      </c>
      <c r="L6" s="109">
        <f>IF(K6&gt;4,K6*2+4,K6*3)</f>
        <v>52</v>
      </c>
      <c r="M6" s="109"/>
      <c r="N6" s="109">
        <f>IF(M6&gt;4,M6*2+4,M6*3)</f>
        <v>0</v>
      </c>
      <c r="O6" s="109">
        <v>5</v>
      </c>
      <c r="P6" s="109">
        <f>O6*2</f>
        <v>10</v>
      </c>
      <c r="Q6" s="109">
        <v>7</v>
      </c>
      <c r="R6" s="109">
        <f>Q6*3</f>
        <v>21</v>
      </c>
      <c r="S6" s="109">
        <f>H6+J6+L6+N6+P6+R6</f>
        <v>179</v>
      </c>
      <c r="T6" s="109"/>
      <c r="U6" s="109">
        <f>IF(T6=0,0,6)</f>
        <v>0</v>
      </c>
      <c r="V6" s="109"/>
      <c r="W6" s="109">
        <f>V6*4</f>
        <v>0</v>
      </c>
      <c r="X6" s="109"/>
      <c r="Y6" s="109">
        <f>X6*3</f>
        <v>0</v>
      </c>
      <c r="Z6" s="109"/>
      <c r="AA6" s="109">
        <f>IF(Z6=0,0,6)</f>
        <v>0</v>
      </c>
      <c r="AB6" s="109">
        <f>U6+W6+Y6+AA6</f>
        <v>0</v>
      </c>
      <c r="AC6" s="109"/>
      <c r="AD6" s="109"/>
      <c r="AE6" s="109"/>
      <c r="AF6" s="109">
        <v>1</v>
      </c>
      <c r="AG6" s="109">
        <f>AF6*12</f>
        <v>12</v>
      </c>
      <c r="AH6" s="109"/>
      <c r="AI6" s="109">
        <f>AH6*5</f>
        <v>0</v>
      </c>
      <c r="AJ6" s="109"/>
      <c r="AK6" s="109">
        <f>AJ6*3</f>
        <v>0</v>
      </c>
      <c r="AL6" s="109"/>
      <c r="AM6" s="109">
        <f>AL6*1</f>
        <v>0</v>
      </c>
      <c r="AN6" s="109"/>
      <c r="AO6" s="109">
        <f>AN6*5</f>
        <v>0</v>
      </c>
      <c r="AP6" s="109"/>
      <c r="AQ6" s="109">
        <f>AP6*5</f>
        <v>0</v>
      </c>
      <c r="AR6" s="109"/>
      <c r="AS6" s="109">
        <f>AR6*1</f>
        <v>0</v>
      </c>
      <c r="AT6" s="59"/>
      <c r="AU6" s="65">
        <f>AT6*0.5</f>
        <v>0</v>
      </c>
      <c r="AV6" s="59"/>
      <c r="AW6" s="65">
        <f>AV6*1</f>
        <v>0</v>
      </c>
      <c r="AX6" s="65">
        <f>IF(AI6+AK6+AM6+AO6+AQ6+AS6+AU6+AW6&gt;10,10,AI6+AK6+AM6+AO6+AQ6+AS6+AU6+AW6)</f>
        <v>0</v>
      </c>
      <c r="AY6" s="149">
        <f>AG6+AX6</f>
        <v>12</v>
      </c>
      <c r="AZ6" s="149">
        <f>S6+AB6+AY6</f>
        <v>191</v>
      </c>
    </row>
    <row r="7" spans="1:52" s="118" customFormat="1" ht="16.5">
      <c r="A7" s="109">
        <v>2</v>
      </c>
      <c r="B7" s="105" t="s">
        <v>38</v>
      </c>
      <c r="C7" s="106">
        <v>21542</v>
      </c>
      <c r="D7" s="105" t="s">
        <v>26</v>
      </c>
      <c r="E7" s="105" t="s">
        <v>29</v>
      </c>
      <c r="F7" s="105" t="s">
        <v>27</v>
      </c>
      <c r="G7" s="109">
        <v>16</v>
      </c>
      <c r="H7" s="109">
        <f>G7*6</f>
        <v>96</v>
      </c>
      <c r="I7" s="109"/>
      <c r="J7" s="109">
        <f>I7*6</f>
        <v>0</v>
      </c>
      <c r="K7" s="109">
        <v>22</v>
      </c>
      <c r="L7" s="109">
        <f>IF(K7&gt;4,K7*2+4,K7*3)</f>
        <v>48</v>
      </c>
      <c r="M7" s="109"/>
      <c r="N7" s="109">
        <f>IF(M7&gt;4,M7*2+4,M7*3)</f>
        <v>0</v>
      </c>
      <c r="O7" s="109">
        <v>5</v>
      </c>
      <c r="P7" s="109">
        <f>O7*2</f>
        <v>10</v>
      </c>
      <c r="Q7" s="109">
        <v>7</v>
      </c>
      <c r="R7" s="109">
        <f>Q7*3</f>
        <v>21</v>
      </c>
      <c r="S7" s="109">
        <f>H7+J7+L7+N7+P7+R7</f>
        <v>175</v>
      </c>
      <c r="T7" s="109"/>
      <c r="U7" s="109">
        <f>IF(T7=0,0,6)</f>
        <v>0</v>
      </c>
      <c r="V7" s="109"/>
      <c r="W7" s="109">
        <f>V7*4</f>
        <v>0</v>
      </c>
      <c r="X7" s="109"/>
      <c r="Y7" s="109">
        <f>X7*3</f>
        <v>0</v>
      </c>
      <c r="Z7" s="109"/>
      <c r="AA7" s="109">
        <f>IF(Z7=0,0,6)</f>
        <v>0</v>
      </c>
      <c r="AB7" s="109">
        <f>U7+W7+Y7+AA7</f>
        <v>0</v>
      </c>
      <c r="AC7" s="109"/>
      <c r="AD7" s="109"/>
      <c r="AE7" s="109"/>
      <c r="AF7" s="109">
        <v>1</v>
      </c>
      <c r="AG7" s="109">
        <f>AF7*12</f>
        <v>12</v>
      </c>
      <c r="AH7" s="109"/>
      <c r="AI7" s="109">
        <f>AH7*5</f>
        <v>0</v>
      </c>
      <c r="AJ7" s="109"/>
      <c r="AK7" s="109">
        <f>AJ7*3</f>
        <v>0</v>
      </c>
      <c r="AL7" s="109"/>
      <c r="AM7" s="109">
        <f>AL7*1</f>
        <v>0</v>
      </c>
      <c r="AN7" s="109"/>
      <c r="AO7" s="109">
        <f>AN7*5</f>
        <v>0</v>
      </c>
      <c r="AP7" s="109"/>
      <c r="AQ7" s="109">
        <f>AP7*5</f>
        <v>0</v>
      </c>
      <c r="AR7" s="109"/>
      <c r="AS7" s="109">
        <f>AR7*1</f>
        <v>0</v>
      </c>
      <c r="AT7" s="109"/>
      <c r="AU7" s="65">
        <f>AT7*0.5</f>
        <v>0</v>
      </c>
      <c r="AV7" s="109"/>
      <c r="AW7" s="65">
        <f>AV7*1</f>
        <v>0</v>
      </c>
      <c r="AX7" s="65">
        <f>IF(AI7+AK7+AM7+AO7+AQ7+AS7+AU7+AW7&gt;10,10,AI7+AK7+AM7+AO7+AQ7+AS7+AU7+AW7)</f>
        <v>0</v>
      </c>
      <c r="AY7" s="149">
        <f>AG7+AX7</f>
        <v>12</v>
      </c>
      <c r="AZ7" s="149">
        <f>S7+AB7+AY7</f>
        <v>187</v>
      </c>
    </row>
    <row r="8" spans="1:52" s="118" customFormat="1" ht="16.5">
      <c r="A8" s="109">
        <v>3</v>
      </c>
      <c r="B8" s="105" t="s">
        <v>42</v>
      </c>
      <c r="C8" s="106">
        <v>21607</v>
      </c>
      <c r="D8" s="105" t="s">
        <v>26</v>
      </c>
      <c r="E8" s="105" t="s">
        <v>29</v>
      </c>
      <c r="F8" s="105" t="s">
        <v>27</v>
      </c>
      <c r="G8" s="109">
        <v>16</v>
      </c>
      <c r="H8" s="109">
        <f>G8*6</f>
        <v>96</v>
      </c>
      <c r="I8" s="109"/>
      <c r="J8" s="109">
        <f>I8*6</f>
        <v>0</v>
      </c>
      <c r="K8" s="109">
        <v>21</v>
      </c>
      <c r="L8" s="109">
        <f>IF(K8&gt;4,K8*2+4,K8*3)</f>
        <v>46</v>
      </c>
      <c r="M8" s="109"/>
      <c r="N8" s="109">
        <f>IF(M8&gt;4,M8*2+4,M8*3)</f>
        <v>0</v>
      </c>
      <c r="O8" s="109">
        <v>5</v>
      </c>
      <c r="P8" s="109">
        <f>O8*2</f>
        <v>10</v>
      </c>
      <c r="Q8" s="109">
        <v>7</v>
      </c>
      <c r="R8" s="109">
        <f>Q8*3</f>
        <v>21</v>
      </c>
      <c r="S8" s="109">
        <f>H8+J8+L8+N8+P8+R8</f>
        <v>173</v>
      </c>
      <c r="T8" s="109"/>
      <c r="U8" s="109">
        <f>IF(T8=0,0,6)</f>
        <v>0</v>
      </c>
      <c r="V8" s="109"/>
      <c r="W8" s="109">
        <f>V8*4</f>
        <v>0</v>
      </c>
      <c r="X8" s="109"/>
      <c r="Y8" s="109">
        <f>X8*3</f>
        <v>0</v>
      </c>
      <c r="Z8" s="109"/>
      <c r="AA8" s="109">
        <f>IF(Z8=0,0,6)</f>
        <v>0</v>
      </c>
      <c r="AB8" s="109">
        <f>U8+W8+Y8+AA8</f>
        <v>0</v>
      </c>
      <c r="AC8" s="109"/>
      <c r="AD8" s="109"/>
      <c r="AE8" s="109"/>
      <c r="AF8" s="109">
        <v>1</v>
      </c>
      <c r="AG8" s="109">
        <f>AF8*12</f>
        <v>12</v>
      </c>
      <c r="AH8" s="109"/>
      <c r="AI8" s="109">
        <f>AH8*5</f>
        <v>0</v>
      </c>
      <c r="AJ8" s="109"/>
      <c r="AK8" s="109">
        <f>AJ8*3</f>
        <v>0</v>
      </c>
      <c r="AL8" s="109"/>
      <c r="AM8" s="109">
        <f>AL8*1</f>
        <v>0</v>
      </c>
      <c r="AN8" s="109"/>
      <c r="AO8" s="109">
        <f>AN8*5</f>
        <v>0</v>
      </c>
      <c r="AP8" s="109"/>
      <c r="AQ8" s="109">
        <f>AP8*5</f>
        <v>0</v>
      </c>
      <c r="AR8" s="109"/>
      <c r="AS8" s="109">
        <f>AR8*1</f>
        <v>0</v>
      </c>
      <c r="AT8" s="109"/>
      <c r="AU8" s="65">
        <f>AT8*0.5</f>
        <v>0</v>
      </c>
      <c r="AV8" s="109"/>
      <c r="AW8" s="65">
        <f>AV8*1</f>
        <v>0</v>
      </c>
      <c r="AX8" s="65">
        <f>IF(AI8+AK8+AM8+AO8+AQ8+AS8+AU8+AW8&gt;10,10,AI8+AK8+AM8+AO8+AQ8+AS8+AU8+AW8)</f>
        <v>0</v>
      </c>
      <c r="AY8" s="149">
        <f>AG8+AX8</f>
        <v>12</v>
      </c>
      <c r="AZ8" s="149">
        <f>S8+AB8+AY8</f>
        <v>185</v>
      </c>
    </row>
    <row r="9" spans="1:52" s="118" customFormat="1" ht="16.5">
      <c r="A9" s="109">
        <v>4</v>
      </c>
      <c r="B9" s="105" t="s">
        <v>33</v>
      </c>
      <c r="C9" s="106">
        <v>21310</v>
      </c>
      <c r="D9" s="105" t="s">
        <v>34</v>
      </c>
      <c r="E9" s="105" t="s">
        <v>29</v>
      </c>
      <c r="F9" s="105" t="s">
        <v>27</v>
      </c>
      <c r="G9" s="109">
        <v>16</v>
      </c>
      <c r="H9" s="109">
        <f>G9*6</f>
        <v>96</v>
      </c>
      <c r="I9" s="109"/>
      <c r="J9" s="109">
        <f>I9*6</f>
        <v>0</v>
      </c>
      <c r="K9" s="109">
        <v>17</v>
      </c>
      <c r="L9" s="109">
        <f>IF(K9&gt;4,K9*2+4,K9*3)</f>
        <v>38</v>
      </c>
      <c r="M9" s="109"/>
      <c r="N9" s="109">
        <f>IF(M9&gt;4,M9*2+4,M9*3)</f>
        <v>0</v>
      </c>
      <c r="O9" s="109">
        <v>5</v>
      </c>
      <c r="P9" s="109">
        <f>O9*2</f>
        <v>10</v>
      </c>
      <c r="Q9" s="109">
        <v>7</v>
      </c>
      <c r="R9" s="109">
        <f>Q9*3</f>
        <v>21</v>
      </c>
      <c r="S9" s="109">
        <f>H9+J9+L9+N9+P9+R9</f>
        <v>165</v>
      </c>
      <c r="T9" s="109"/>
      <c r="U9" s="109">
        <f>IF(T9=0,0,6)</f>
        <v>0</v>
      </c>
      <c r="V9" s="109"/>
      <c r="W9" s="109">
        <f>V9*4</f>
        <v>0</v>
      </c>
      <c r="X9" s="109"/>
      <c r="Y9" s="109">
        <f>X9*3</f>
        <v>0</v>
      </c>
      <c r="Z9" s="109"/>
      <c r="AA9" s="109">
        <f>IF(Z9=0,0,6)</f>
        <v>0</v>
      </c>
      <c r="AB9" s="109">
        <f>U9+W9+Y9+AA9</f>
        <v>0</v>
      </c>
      <c r="AC9" s="109"/>
      <c r="AD9" s="109"/>
      <c r="AE9" s="109"/>
      <c r="AF9" s="109">
        <v>1</v>
      </c>
      <c r="AG9" s="109">
        <f>AF9*12</f>
        <v>12</v>
      </c>
      <c r="AH9" s="109"/>
      <c r="AI9" s="109">
        <f>AH9*5</f>
        <v>0</v>
      </c>
      <c r="AJ9" s="109">
        <v>1</v>
      </c>
      <c r="AK9" s="109">
        <f>AJ9*3</f>
        <v>3</v>
      </c>
      <c r="AL9" s="109"/>
      <c r="AM9" s="109">
        <f>AL9*1</f>
        <v>0</v>
      </c>
      <c r="AN9" s="109"/>
      <c r="AO9" s="109">
        <f>AN9*5</f>
        <v>0</v>
      </c>
      <c r="AP9" s="109"/>
      <c r="AQ9" s="109">
        <f>AP9*5</f>
        <v>0</v>
      </c>
      <c r="AR9" s="109"/>
      <c r="AS9" s="109">
        <f>AR9*1</f>
        <v>0</v>
      </c>
      <c r="AT9" s="109"/>
      <c r="AU9" s="65">
        <f>AT9*0.5</f>
        <v>0</v>
      </c>
      <c r="AV9" s="109"/>
      <c r="AW9" s="65">
        <f>AV9*1</f>
        <v>0</v>
      </c>
      <c r="AX9" s="65">
        <f>IF(AI9+AK9+AM9+AO9+AQ9+AS9+AU9+AW9&gt;10,10,AI9+AK9+AM9+AO9+AQ9+AS9+AU9+AW9)</f>
        <v>3</v>
      </c>
      <c r="AY9" s="149">
        <f>AG9+AX9</f>
        <v>15</v>
      </c>
      <c r="AZ9" s="149">
        <f>S9+AB9+AY9</f>
        <v>180</v>
      </c>
    </row>
    <row r="10" spans="1:52" s="118" customFormat="1" ht="16.5">
      <c r="A10" s="109">
        <v>5</v>
      </c>
      <c r="B10" s="105" t="s">
        <v>28</v>
      </c>
      <c r="C10" s="106">
        <v>21773</v>
      </c>
      <c r="D10" s="105" t="s">
        <v>26</v>
      </c>
      <c r="E10" s="105" t="s">
        <v>29</v>
      </c>
      <c r="F10" s="105" t="s">
        <v>27</v>
      </c>
      <c r="G10" s="109">
        <v>16</v>
      </c>
      <c r="H10" s="109">
        <f>G10*6</f>
        <v>96</v>
      </c>
      <c r="I10" s="109"/>
      <c r="J10" s="109">
        <f>I10*6</f>
        <v>0</v>
      </c>
      <c r="K10" s="109">
        <v>18</v>
      </c>
      <c r="L10" s="109">
        <f>IF(K10&gt;4,K10*2+4,K10*3)</f>
        <v>40</v>
      </c>
      <c r="M10" s="109"/>
      <c r="N10" s="109">
        <f>IF(M10&gt;4,M10*2+4,M10*3)</f>
        <v>0</v>
      </c>
      <c r="O10" s="109">
        <v>5</v>
      </c>
      <c r="P10" s="109">
        <f>O10*2</f>
        <v>10</v>
      </c>
      <c r="Q10" s="109">
        <v>7</v>
      </c>
      <c r="R10" s="109">
        <f>Q10*3</f>
        <v>21</v>
      </c>
      <c r="S10" s="109">
        <f>H10+J10+L10+N10+P10+R10</f>
        <v>167</v>
      </c>
      <c r="T10" s="109"/>
      <c r="U10" s="109">
        <f>IF(T10=0,0,6)</f>
        <v>0</v>
      </c>
      <c r="V10" s="109"/>
      <c r="W10" s="109">
        <f>V10*4</f>
        <v>0</v>
      </c>
      <c r="X10" s="109"/>
      <c r="Y10" s="109">
        <f>X10*3</f>
        <v>0</v>
      </c>
      <c r="Z10" s="109"/>
      <c r="AA10" s="109">
        <f>IF(Z10=0,0,6)</f>
        <v>0</v>
      </c>
      <c r="AB10" s="109">
        <f>U10+W10+Y10+AA10</f>
        <v>0</v>
      </c>
      <c r="AC10" s="109"/>
      <c r="AD10" s="109"/>
      <c r="AE10" s="109"/>
      <c r="AF10" s="109">
        <v>1</v>
      </c>
      <c r="AG10" s="109">
        <f>AF10*12</f>
        <v>12</v>
      </c>
      <c r="AH10" s="109"/>
      <c r="AI10" s="109">
        <f>AH10*5</f>
        <v>0</v>
      </c>
      <c r="AJ10" s="109"/>
      <c r="AK10" s="109">
        <f>AJ10*3</f>
        <v>0</v>
      </c>
      <c r="AL10" s="109"/>
      <c r="AM10" s="109">
        <f>AL10*1</f>
        <v>0</v>
      </c>
      <c r="AN10" s="109"/>
      <c r="AO10" s="109">
        <f>AN10*5</f>
        <v>0</v>
      </c>
      <c r="AP10" s="109"/>
      <c r="AQ10" s="109">
        <f>AP10*5</f>
        <v>0</v>
      </c>
      <c r="AR10" s="109"/>
      <c r="AS10" s="109">
        <f>AR10*1</f>
        <v>0</v>
      </c>
      <c r="AT10" s="109"/>
      <c r="AU10" s="65">
        <f>AT10*0.5</f>
        <v>0</v>
      </c>
      <c r="AV10" s="109"/>
      <c r="AW10" s="65">
        <f>AV10*1</f>
        <v>0</v>
      </c>
      <c r="AX10" s="65">
        <f>IF(AI10+AK10+AM10+AO10+AQ10+AS10+AU10+AW10&gt;10,10,AI10+AK10+AM10+AO10+AQ10+AS10+AU10+AW10)</f>
        <v>0</v>
      </c>
      <c r="AY10" s="149">
        <f>AG10+AX10</f>
        <v>12</v>
      </c>
      <c r="AZ10" s="149">
        <f>S10+AB10+AY10</f>
        <v>179</v>
      </c>
    </row>
    <row r="11" spans="1:52" s="118" customFormat="1" ht="16.5">
      <c r="A11" s="109">
        <v>6</v>
      </c>
      <c r="B11" s="105" t="s">
        <v>37</v>
      </c>
      <c r="C11" s="106">
        <v>21970</v>
      </c>
      <c r="D11" s="105" t="s">
        <v>26</v>
      </c>
      <c r="E11" s="105" t="s">
        <v>29</v>
      </c>
      <c r="F11" s="105" t="s">
        <v>27</v>
      </c>
      <c r="G11" s="109">
        <v>16</v>
      </c>
      <c r="H11" s="109">
        <f>G11*6</f>
        <v>96</v>
      </c>
      <c r="I11" s="109"/>
      <c r="J11" s="109">
        <f>I11*6</f>
        <v>0</v>
      </c>
      <c r="K11" s="109">
        <v>17</v>
      </c>
      <c r="L11" s="109">
        <f>IF(K11&gt;4,K11*2+4,K11*3)</f>
        <v>38</v>
      </c>
      <c r="M11" s="109"/>
      <c r="N11" s="109">
        <f>IF(M11&gt;4,M11*2+4,M11*3)</f>
        <v>0</v>
      </c>
      <c r="O11" s="109">
        <v>5</v>
      </c>
      <c r="P11" s="109">
        <f>O11*2</f>
        <v>10</v>
      </c>
      <c r="Q11" s="109">
        <v>7</v>
      </c>
      <c r="R11" s="109">
        <f>Q11*3</f>
        <v>21</v>
      </c>
      <c r="S11" s="109">
        <f>H11+J11+L11+N11+P11+R11</f>
        <v>165</v>
      </c>
      <c r="T11" s="109"/>
      <c r="U11" s="109">
        <f>IF(T11=0,0,6)</f>
        <v>0</v>
      </c>
      <c r="V11" s="109"/>
      <c r="W11" s="109">
        <f>V11*4</f>
        <v>0</v>
      </c>
      <c r="X11" s="109"/>
      <c r="Y11" s="109">
        <f>X11*3</f>
        <v>0</v>
      </c>
      <c r="Z11" s="109"/>
      <c r="AA11" s="109">
        <f>IF(Z11=0,0,6)</f>
        <v>0</v>
      </c>
      <c r="AB11" s="109">
        <f>U11+W11+Y11+AA11</f>
        <v>0</v>
      </c>
      <c r="AC11" s="109"/>
      <c r="AD11" s="109"/>
      <c r="AE11" s="109"/>
      <c r="AF11" s="109">
        <v>1</v>
      </c>
      <c r="AG11" s="109">
        <f>AF11*12</f>
        <v>12</v>
      </c>
      <c r="AH11" s="109"/>
      <c r="AI11" s="109">
        <f>AH11*5</f>
        <v>0</v>
      </c>
      <c r="AJ11" s="109"/>
      <c r="AK11" s="109">
        <f>AJ11*3</f>
        <v>0</v>
      </c>
      <c r="AL11" s="109"/>
      <c r="AM11" s="109">
        <f>AL11*1</f>
        <v>0</v>
      </c>
      <c r="AN11" s="109"/>
      <c r="AO11" s="109">
        <f>AN11*5</f>
        <v>0</v>
      </c>
      <c r="AP11" s="109"/>
      <c r="AQ11" s="109">
        <f>AP11*5</f>
        <v>0</v>
      </c>
      <c r="AR11" s="109"/>
      <c r="AS11" s="109">
        <f>AR11*1</f>
        <v>0</v>
      </c>
      <c r="AT11" s="109"/>
      <c r="AU11" s="65">
        <f>AT11*0.5</f>
        <v>0</v>
      </c>
      <c r="AV11" s="109"/>
      <c r="AW11" s="65">
        <f>AV11*1</f>
        <v>0</v>
      </c>
      <c r="AX11" s="65">
        <f>IF(AI11+AK11+AM11+AO11+AQ11+AS11+AU11+AW11&gt;10,10,AI11+AK11+AM11+AO11+AQ11+AS11+AU11+AW11)</f>
        <v>0</v>
      </c>
      <c r="AY11" s="149">
        <f>AG11+AX11</f>
        <v>12</v>
      </c>
      <c r="AZ11" s="149">
        <f>S11+AB11+AY11</f>
        <v>177</v>
      </c>
    </row>
    <row r="12" spans="1:52" s="118" customFormat="1" ht="16.5">
      <c r="A12" s="109">
        <v>7</v>
      </c>
      <c r="B12" s="105" t="s">
        <v>39</v>
      </c>
      <c r="C12" s="106">
        <v>21831</v>
      </c>
      <c r="D12" s="105" t="s">
        <v>35</v>
      </c>
      <c r="E12" s="105" t="s">
        <v>29</v>
      </c>
      <c r="F12" s="105" t="s">
        <v>27</v>
      </c>
      <c r="G12" s="109">
        <v>14</v>
      </c>
      <c r="H12" s="109">
        <f>G12*6</f>
        <v>84</v>
      </c>
      <c r="I12" s="109"/>
      <c r="J12" s="109">
        <f>I12*6</f>
        <v>0</v>
      </c>
      <c r="K12" s="109">
        <v>19</v>
      </c>
      <c r="L12" s="109">
        <f>IF(K12&gt;4,K12*2+4,K12*3)</f>
        <v>42</v>
      </c>
      <c r="M12" s="109"/>
      <c r="N12" s="109">
        <f>IF(M12&gt;4,M12*2+4,M12*3)</f>
        <v>0</v>
      </c>
      <c r="O12" s="109">
        <v>5</v>
      </c>
      <c r="P12" s="109">
        <f>O12*2</f>
        <v>10</v>
      </c>
      <c r="Q12" s="109">
        <v>7</v>
      </c>
      <c r="R12" s="109">
        <f>Q12*3</f>
        <v>21</v>
      </c>
      <c r="S12" s="109">
        <f>H12+J12+L12+N12+P12+R12</f>
        <v>157</v>
      </c>
      <c r="T12" s="109"/>
      <c r="U12" s="109">
        <f>IF(T12=0,0,6)</f>
        <v>0</v>
      </c>
      <c r="V12" s="109"/>
      <c r="W12" s="109">
        <f>V12*4</f>
        <v>0</v>
      </c>
      <c r="X12" s="109">
        <v>1</v>
      </c>
      <c r="Y12" s="109">
        <f>X12*3</f>
        <v>3</v>
      </c>
      <c r="Z12" s="109"/>
      <c r="AA12" s="109">
        <f>IF(Z12=0,0,6)</f>
        <v>0</v>
      </c>
      <c r="AB12" s="109">
        <f>U12+W12+Y12+AA12</f>
        <v>3</v>
      </c>
      <c r="AC12" s="109"/>
      <c r="AD12" s="109"/>
      <c r="AE12" s="109"/>
      <c r="AF12" s="109">
        <v>1</v>
      </c>
      <c r="AG12" s="109">
        <f>AF12*12</f>
        <v>12</v>
      </c>
      <c r="AH12" s="109"/>
      <c r="AI12" s="109">
        <f>AH12*5</f>
        <v>0</v>
      </c>
      <c r="AJ12" s="109"/>
      <c r="AK12" s="109">
        <f>AJ12*3</f>
        <v>0</v>
      </c>
      <c r="AL12" s="109"/>
      <c r="AM12" s="109">
        <f>AL12*1</f>
        <v>0</v>
      </c>
      <c r="AN12" s="109"/>
      <c r="AO12" s="109">
        <f>AN12*5</f>
        <v>0</v>
      </c>
      <c r="AP12" s="109"/>
      <c r="AQ12" s="109">
        <f>AP12*5</f>
        <v>0</v>
      </c>
      <c r="AR12" s="109"/>
      <c r="AS12" s="109">
        <f>AR12*1</f>
        <v>0</v>
      </c>
      <c r="AT12" s="109"/>
      <c r="AU12" s="65">
        <f>AT12*0.5</f>
        <v>0</v>
      </c>
      <c r="AV12" s="109"/>
      <c r="AW12" s="65">
        <f>AV12*1</f>
        <v>0</v>
      </c>
      <c r="AX12" s="65">
        <f>IF(AI12+AK12+AM12+AO12+AQ12+AS12+AU12+AW12&gt;10,10,AI12+AK12+AM12+AO12+AQ12+AS12+AU12+AW12)</f>
        <v>0</v>
      </c>
      <c r="AY12" s="149">
        <f>AG12+AX12</f>
        <v>12</v>
      </c>
      <c r="AZ12" s="149">
        <f>S12+AB12+AY12</f>
        <v>172</v>
      </c>
    </row>
    <row r="13" spans="1:52" s="118" customFormat="1" ht="16.5">
      <c r="A13" s="109">
        <v>8</v>
      </c>
      <c r="B13" s="105" t="s">
        <v>41</v>
      </c>
      <c r="C13" s="106">
        <v>22597</v>
      </c>
      <c r="D13" s="105" t="s">
        <v>26</v>
      </c>
      <c r="E13" s="105" t="s">
        <v>29</v>
      </c>
      <c r="F13" s="105" t="s">
        <v>27</v>
      </c>
      <c r="G13" s="109">
        <v>14</v>
      </c>
      <c r="H13" s="109">
        <f>G13*6</f>
        <v>84</v>
      </c>
      <c r="I13" s="109"/>
      <c r="J13" s="109">
        <f>I13*6</f>
        <v>0</v>
      </c>
      <c r="K13" s="109">
        <v>20</v>
      </c>
      <c r="L13" s="109">
        <f>IF(K13&gt;4,K13*2+4,K13*3)</f>
        <v>44</v>
      </c>
      <c r="M13" s="109"/>
      <c r="N13" s="109">
        <f>IF(M13&gt;4,M13*2+4,M13*3)</f>
        <v>0</v>
      </c>
      <c r="O13" s="109">
        <v>5</v>
      </c>
      <c r="P13" s="109">
        <f>O13*2</f>
        <v>10</v>
      </c>
      <c r="Q13" s="109">
        <v>7</v>
      </c>
      <c r="R13" s="109">
        <f>Q13*3</f>
        <v>21</v>
      </c>
      <c r="S13" s="109">
        <f>H13+J13+L13+N13+P13+R13</f>
        <v>159</v>
      </c>
      <c r="T13" s="109"/>
      <c r="U13" s="109">
        <f>IF(T13=0,0,6)</f>
        <v>0</v>
      </c>
      <c r="V13" s="109"/>
      <c r="W13" s="109">
        <f>V13*4</f>
        <v>0</v>
      </c>
      <c r="X13" s="109"/>
      <c r="Y13" s="109">
        <f>X13*3</f>
        <v>0</v>
      </c>
      <c r="Z13" s="109"/>
      <c r="AA13" s="109">
        <f>IF(Z13=0,0,6)</f>
        <v>0</v>
      </c>
      <c r="AB13" s="109">
        <f>U13+W13+Y13+AA13</f>
        <v>0</v>
      </c>
      <c r="AC13" s="109"/>
      <c r="AD13" s="109"/>
      <c r="AE13" s="109"/>
      <c r="AF13" s="109">
        <v>1</v>
      </c>
      <c r="AG13" s="109">
        <f>AF13*12</f>
        <v>12</v>
      </c>
      <c r="AH13" s="109"/>
      <c r="AI13" s="109">
        <f>AH13*5</f>
        <v>0</v>
      </c>
      <c r="AJ13" s="109"/>
      <c r="AK13" s="109">
        <f>AJ13*3</f>
        <v>0</v>
      </c>
      <c r="AL13" s="109"/>
      <c r="AM13" s="109">
        <f>AL13*1</f>
        <v>0</v>
      </c>
      <c r="AN13" s="109"/>
      <c r="AO13" s="109">
        <f>AN13*5</f>
        <v>0</v>
      </c>
      <c r="AP13" s="109"/>
      <c r="AQ13" s="109">
        <f>AP13*5</f>
        <v>0</v>
      </c>
      <c r="AR13" s="109"/>
      <c r="AS13" s="109">
        <f>AR13*1</f>
        <v>0</v>
      </c>
      <c r="AT13" s="109"/>
      <c r="AU13" s="65">
        <f>AT13*0.5</f>
        <v>0</v>
      </c>
      <c r="AV13" s="109"/>
      <c r="AW13" s="65">
        <f>AV13*1</f>
        <v>0</v>
      </c>
      <c r="AX13" s="65">
        <f>IF(AI13+AK13+AM13+AO13+AQ13+AS13+AU13+AW13&gt;10,10,AI13+AK13+AM13+AO13+AQ13+AS13+AU13+AW13)</f>
        <v>0</v>
      </c>
      <c r="AY13" s="149">
        <f>AG13+AX13</f>
        <v>12</v>
      </c>
      <c r="AZ13" s="149">
        <f>S13+AB13+AY13</f>
        <v>171</v>
      </c>
    </row>
    <row r="14" spans="1:52" s="118" customFormat="1" ht="16.5">
      <c r="A14" s="109">
        <v>9</v>
      </c>
      <c r="B14" s="105" t="s">
        <v>40</v>
      </c>
      <c r="C14" s="106">
        <v>22466</v>
      </c>
      <c r="D14" s="105" t="s">
        <v>26</v>
      </c>
      <c r="E14" s="105" t="s">
        <v>29</v>
      </c>
      <c r="F14" s="105" t="s">
        <v>27</v>
      </c>
      <c r="G14" s="109">
        <v>15</v>
      </c>
      <c r="H14" s="109">
        <f>G14*6</f>
        <v>90</v>
      </c>
      <c r="I14" s="109"/>
      <c r="J14" s="109">
        <f>I14*6</f>
        <v>0</v>
      </c>
      <c r="K14" s="109">
        <v>18</v>
      </c>
      <c r="L14" s="109">
        <f>IF(K14&gt;4,K14*2+4,K14*3)</f>
        <v>40</v>
      </c>
      <c r="M14" s="109"/>
      <c r="N14" s="109">
        <f>IF(M14&gt;4,M14*2+4,M14*3)</f>
        <v>0</v>
      </c>
      <c r="O14" s="109">
        <v>5</v>
      </c>
      <c r="P14" s="109">
        <f>O14*2</f>
        <v>10</v>
      </c>
      <c r="Q14" s="109">
        <v>6</v>
      </c>
      <c r="R14" s="109">
        <f>Q14*3</f>
        <v>18</v>
      </c>
      <c r="S14" s="109">
        <f>H14+J14+L14+N14+P14+R14</f>
        <v>158</v>
      </c>
      <c r="T14" s="109"/>
      <c r="U14" s="109">
        <f>IF(T14=0,0,6)</f>
        <v>0</v>
      </c>
      <c r="V14" s="109"/>
      <c r="W14" s="109">
        <f>V14*4</f>
        <v>0</v>
      </c>
      <c r="X14" s="109"/>
      <c r="Y14" s="109">
        <f>X14*3</f>
        <v>0</v>
      </c>
      <c r="Z14" s="109"/>
      <c r="AA14" s="109">
        <f>IF(Z14=0,0,6)</f>
        <v>0</v>
      </c>
      <c r="AB14" s="109">
        <f>U14+W14+Y14+AA14</f>
        <v>0</v>
      </c>
      <c r="AC14" s="109"/>
      <c r="AD14" s="109"/>
      <c r="AE14" s="109"/>
      <c r="AF14" s="109">
        <v>1</v>
      </c>
      <c r="AG14" s="109">
        <f>AF14*12</f>
        <v>12</v>
      </c>
      <c r="AH14" s="109"/>
      <c r="AI14" s="109">
        <f>AH14*5</f>
        <v>0</v>
      </c>
      <c r="AJ14" s="109"/>
      <c r="AK14" s="109">
        <f>AJ14*3</f>
        <v>0</v>
      </c>
      <c r="AL14" s="109"/>
      <c r="AM14" s="109">
        <f>AL14*1</f>
        <v>0</v>
      </c>
      <c r="AN14" s="109"/>
      <c r="AO14" s="109">
        <f>AN14*5</f>
        <v>0</v>
      </c>
      <c r="AP14" s="109"/>
      <c r="AQ14" s="109">
        <f>AP14*5</f>
        <v>0</v>
      </c>
      <c r="AR14" s="109"/>
      <c r="AS14" s="109">
        <f>AR14*1</f>
        <v>0</v>
      </c>
      <c r="AT14" s="109"/>
      <c r="AU14" s="65">
        <f>AT14*0.5</f>
        <v>0</v>
      </c>
      <c r="AV14" s="109"/>
      <c r="AW14" s="65">
        <f>AV14*1</f>
        <v>0</v>
      </c>
      <c r="AX14" s="65">
        <f>IF(AI14+AK14+AM14+AO14+AQ14+AS14+AU14+AW14&gt;10,10,AI14+AK14+AM14+AO14+AQ14+AS14+AU14+AW14)</f>
        <v>0</v>
      </c>
      <c r="AY14" s="149">
        <f>AG14+AX14</f>
        <v>12</v>
      </c>
      <c r="AZ14" s="149">
        <f>S14+AB14+AY14</f>
        <v>170</v>
      </c>
    </row>
    <row r="15" spans="1:52" s="118" customFormat="1" ht="16.5">
      <c r="A15" s="109">
        <v>10</v>
      </c>
      <c r="B15" s="105" t="s">
        <v>32</v>
      </c>
      <c r="C15" s="106">
        <v>21028</v>
      </c>
      <c r="D15" s="105" t="s">
        <v>26</v>
      </c>
      <c r="E15" s="105" t="s">
        <v>29</v>
      </c>
      <c r="F15" s="105" t="s">
        <v>27</v>
      </c>
      <c r="G15" s="109">
        <v>15</v>
      </c>
      <c r="H15" s="109">
        <f>G15*6</f>
        <v>90</v>
      </c>
      <c r="I15" s="109"/>
      <c r="J15" s="109">
        <f>I15*6</f>
        <v>0</v>
      </c>
      <c r="K15" s="109">
        <v>17</v>
      </c>
      <c r="L15" s="109">
        <f>IF(K15&gt;4,K15*2+4,K15*3)</f>
        <v>38</v>
      </c>
      <c r="M15" s="109"/>
      <c r="N15" s="109">
        <f>IF(M15&gt;4,M15*2+4,M15*3)</f>
        <v>0</v>
      </c>
      <c r="O15" s="109">
        <v>5</v>
      </c>
      <c r="P15" s="109">
        <f>O15*2</f>
        <v>10</v>
      </c>
      <c r="Q15" s="109">
        <v>6</v>
      </c>
      <c r="R15" s="109">
        <f>Q15*3</f>
        <v>18</v>
      </c>
      <c r="S15" s="109">
        <f>H15+J15+L15+N15+P15+R15</f>
        <v>156</v>
      </c>
      <c r="T15" s="109"/>
      <c r="U15" s="109">
        <f>IF(T15=0,0,6)</f>
        <v>0</v>
      </c>
      <c r="V15" s="109"/>
      <c r="W15" s="109">
        <f>V15*4</f>
        <v>0</v>
      </c>
      <c r="X15" s="109"/>
      <c r="Y15" s="109">
        <f>X15*3</f>
        <v>0</v>
      </c>
      <c r="Z15" s="109"/>
      <c r="AA15" s="109">
        <f>IF(Z15=0,0,6)</f>
        <v>0</v>
      </c>
      <c r="AB15" s="109">
        <f>U15+W15+Y15+AA15</f>
        <v>0</v>
      </c>
      <c r="AC15" s="109"/>
      <c r="AD15" s="109"/>
      <c r="AE15" s="109"/>
      <c r="AF15" s="109">
        <v>1</v>
      </c>
      <c r="AG15" s="109">
        <f>AF15*12</f>
        <v>12</v>
      </c>
      <c r="AH15" s="109"/>
      <c r="AI15" s="109">
        <f>AH15*5</f>
        <v>0</v>
      </c>
      <c r="AJ15" s="109"/>
      <c r="AK15" s="109">
        <f>AJ15*3</f>
        <v>0</v>
      </c>
      <c r="AL15" s="109"/>
      <c r="AM15" s="109">
        <f>AL15*1</f>
        <v>0</v>
      </c>
      <c r="AN15" s="109"/>
      <c r="AO15" s="109">
        <f>AN15*5</f>
        <v>0</v>
      </c>
      <c r="AP15" s="109"/>
      <c r="AQ15" s="109">
        <f>AP15*5</f>
        <v>0</v>
      </c>
      <c r="AR15" s="109"/>
      <c r="AS15" s="109">
        <f>AR15*1</f>
        <v>0</v>
      </c>
      <c r="AT15" s="109"/>
      <c r="AU15" s="65">
        <f>AT15*0.5</f>
        <v>0</v>
      </c>
      <c r="AV15" s="109"/>
      <c r="AW15" s="65">
        <f>AV15*1</f>
        <v>0</v>
      </c>
      <c r="AX15" s="65">
        <f>IF(AI15+AK15+AM15+AO15+AQ15+AS15+AU15+AW15&gt;10,10,AI15+AK15+AM15+AO15+AQ15+AS15+AU15+AW15)</f>
        <v>0</v>
      </c>
      <c r="AY15" s="149">
        <f>AG15+AX15</f>
        <v>12</v>
      </c>
      <c r="AZ15" s="149">
        <f>S15+AB15+AY15</f>
        <v>168</v>
      </c>
    </row>
    <row r="16" spans="1:52" s="118" customFormat="1" ht="16.5">
      <c r="A16" s="109">
        <v>11</v>
      </c>
      <c r="B16" s="105" t="s">
        <v>236</v>
      </c>
      <c r="C16" s="106">
        <v>22579</v>
      </c>
      <c r="D16" s="105" t="s">
        <v>26</v>
      </c>
      <c r="E16" s="105" t="s">
        <v>29</v>
      </c>
      <c r="F16" s="105" t="s">
        <v>27</v>
      </c>
      <c r="G16" s="109">
        <v>14</v>
      </c>
      <c r="H16" s="109">
        <f>G16*6</f>
        <v>84</v>
      </c>
      <c r="I16" s="109"/>
      <c r="J16" s="109">
        <f>I16*6</f>
        <v>0</v>
      </c>
      <c r="K16" s="109">
        <v>13</v>
      </c>
      <c r="L16" s="109">
        <f>IF(K16&gt;4,K16*2+4,K16*3)</f>
        <v>30</v>
      </c>
      <c r="M16" s="109"/>
      <c r="N16" s="109">
        <f>IF(M16&gt;4,M16*2+4,M16*3)</f>
        <v>0</v>
      </c>
      <c r="O16" s="109">
        <v>5</v>
      </c>
      <c r="P16" s="109">
        <f>O16*2</f>
        <v>10</v>
      </c>
      <c r="Q16" s="109">
        <v>7</v>
      </c>
      <c r="R16" s="109">
        <f>Q16*3</f>
        <v>21</v>
      </c>
      <c r="S16" s="109">
        <f>H16+J16+L16+N16+P16+R16</f>
        <v>145</v>
      </c>
      <c r="T16" s="109"/>
      <c r="U16" s="109">
        <f>IF(T16=0,0,6)</f>
        <v>0</v>
      </c>
      <c r="V16" s="109"/>
      <c r="W16" s="109">
        <f>V16*4</f>
        <v>0</v>
      </c>
      <c r="X16" s="109"/>
      <c r="Y16" s="109">
        <f>X16*3</f>
        <v>0</v>
      </c>
      <c r="Z16" s="109"/>
      <c r="AA16" s="109">
        <f>IF(Z16=0,0,6)</f>
        <v>0</v>
      </c>
      <c r="AB16" s="109">
        <f>U16+W16+Y16+AA16</f>
        <v>0</v>
      </c>
      <c r="AC16" s="109"/>
      <c r="AD16" s="109"/>
      <c r="AE16" s="109"/>
      <c r="AF16" s="109">
        <v>1</v>
      </c>
      <c r="AG16" s="109">
        <f>AF16*12</f>
        <v>12</v>
      </c>
      <c r="AH16" s="109"/>
      <c r="AI16" s="109">
        <f>AH16*5</f>
        <v>0</v>
      </c>
      <c r="AJ16" s="109"/>
      <c r="AK16" s="109">
        <f>AJ16*3</f>
        <v>0</v>
      </c>
      <c r="AL16" s="109"/>
      <c r="AM16" s="109">
        <f>AL16*1</f>
        <v>0</v>
      </c>
      <c r="AN16" s="109"/>
      <c r="AO16" s="109">
        <f>AN16*5</f>
        <v>0</v>
      </c>
      <c r="AP16" s="109"/>
      <c r="AQ16" s="109">
        <f>AP16*5</f>
        <v>0</v>
      </c>
      <c r="AR16" s="109"/>
      <c r="AS16" s="109">
        <f>AR16*1</f>
        <v>0</v>
      </c>
      <c r="AT16" s="109"/>
      <c r="AU16" s="65">
        <f>AT16*0.5</f>
        <v>0</v>
      </c>
      <c r="AV16" s="109"/>
      <c r="AW16" s="65">
        <f>AV16*1</f>
        <v>0</v>
      </c>
      <c r="AX16" s="65">
        <f>IF(AI16+AK16+AM16+AO16+AQ16+AS16+AU16+AW16&gt;10,10,AI16+AK16+AM16+AO16+AQ16+AS16+AU16+AW16)</f>
        <v>0</v>
      </c>
      <c r="AY16" s="149">
        <f>AG16+AX16</f>
        <v>12</v>
      </c>
      <c r="AZ16" s="149">
        <f>S16+AB16+AY16</f>
        <v>157</v>
      </c>
    </row>
    <row r="17" spans="1:52" s="118" customFormat="1" ht="16.5">
      <c r="A17" s="109">
        <v>12</v>
      </c>
      <c r="B17" s="105" t="s">
        <v>36</v>
      </c>
      <c r="C17" s="106">
        <v>22655</v>
      </c>
      <c r="D17" s="105" t="s">
        <v>26</v>
      </c>
      <c r="E17" s="105" t="s">
        <v>29</v>
      </c>
      <c r="F17" s="105" t="s">
        <v>27</v>
      </c>
      <c r="G17" s="109">
        <v>12</v>
      </c>
      <c r="H17" s="109">
        <f>G17*6</f>
        <v>72</v>
      </c>
      <c r="I17" s="109"/>
      <c r="J17" s="109">
        <f>I17*6</f>
        <v>0</v>
      </c>
      <c r="K17" s="109">
        <v>21</v>
      </c>
      <c r="L17" s="109">
        <f>IF(K17&gt;4,K17*2+4,K17*3)</f>
        <v>46</v>
      </c>
      <c r="M17" s="109"/>
      <c r="N17" s="109">
        <f>IF(M17&gt;4,M17*2+4,M17*3)</f>
        <v>0</v>
      </c>
      <c r="O17" s="109">
        <v>5</v>
      </c>
      <c r="P17" s="109">
        <f>O17*2</f>
        <v>10</v>
      </c>
      <c r="Q17" s="109">
        <v>3</v>
      </c>
      <c r="R17" s="109">
        <f>Q17*3</f>
        <v>9</v>
      </c>
      <c r="S17" s="109">
        <f>H17+J17+L17+N17+P17+R17</f>
        <v>137</v>
      </c>
      <c r="T17" s="109"/>
      <c r="U17" s="109">
        <f>IF(T17=0,0,6)</f>
        <v>0</v>
      </c>
      <c r="V17" s="109"/>
      <c r="W17" s="109">
        <f>V17*4</f>
        <v>0</v>
      </c>
      <c r="X17" s="109"/>
      <c r="Y17" s="109">
        <f>X17*3</f>
        <v>0</v>
      </c>
      <c r="Z17" s="109"/>
      <c r="AA17" s="109">
        <f>IF(Z17=0,0,6)</f>
        <v>0</v>
      </c>
      <c r="AB17" s="109">
        <f>U17+W17+Y17+AA17</f>
        <v>0</v>
      </c>
      <c r="AC17" s="109"/>
      <c r="AD17" s="109"/>
      <c r="AE17" s="109"/>
      <c r="AF17" s="109">
        <v>1</v>
      </c>
      <c r="AG17" s="109">
        <f>AF17*12</f>
        <v>12</v>
      </c>
      <c r="AH17" s="109"/>
      <c r="AI17" s="109">
        <f>AH17*5</f>
        <v>0</v>
      </c>
      <c r="AJ17" s="109"/>
      <c r="AK17" s="109">
        <f>AJ17*3</f>
        <v>0</v>
      </c>
      <c r="AL17" s="109"/>
      <c r="AM17" s="109">
        <f>AL17*1</f>
        <v>0</v>
      </c>
      <c r="AN17" s="109"/>
      <c r="AO17" s="109">
        <f>AN17*5</f>
        <v>0</v>
      </c>
      <c r="AP17" s="109"/>
      <c r="AQ17" s="109">
        <f>AP17*5</f>
        <v>0</v>
      </c>
      <c r="AR17" s="109"/>
      <c r="AS17" s="109">
        <f>AR17*1</f>
        <v>0</v>
      </c>
      <c r="AT17" s="109"/>
      <c r="AU17" s="65">
        <f>AT17*0.5</f>
        <v>0</v>
      </c>
      <c r="AV17" s="109"/>
      <c r="AW17" s="65">
        <f>AV17*1</f>
        <v>0</v>
      </c>
      <c r="AX17" s="65">
        <f>IF(AI17+AK17+AM17+AO17+AQ17+AS17+AU17+AW17&gt;10,10,AI17+AK17+AM17+AO17+AQ17+AS17+AU17+AW17)</f>
        <v>0</v>
      </c>
      <c r="AY17" s="149">
        <f>AG17+AX17</f>
        <v>12</v>
      </c>
      <c r="AZ17" s="149">
        <f>S17+AB17+AY17</f>
        <v>149</v>
      </c>
    </row>
    <row r="18" spans="1:52" ht="16.5">
      <c r="A18" s="109">
        <v>13</v>
      </c>
      <c r="B18" s="105" t="s">
        <v>263</v>
      </c>
      <c r="C18" s="106">
        <v>21529</v>
      </c>
      <c r="D18" s="105" t="s">
        <v>26</v>
      </c>
      <c r="E18" s="105" t="s">
        <v>29</v>
      </c>
      <c r="F18" s="105" t="s">
        <v>27</v>
      </c>
      <c r="G18" s="109">
        <v>1</v>
      </c>
      <c r="H18" s="109">
        <f>G18*6</f>
        <v>6</v>
      </c>
      <c r="I18" s="109"/>
      <c r="J18" s="109">
        <f>I18*6</f>
        <v>0</v>
      </c>
      <c r="K18" s="109">
        <v>38</v>
      </c>
      <c r="L18" s="109">
        <f>IF(K18&gt;4,K18*2+4,K18*3)</f>
        <v>80</v>
      </c>
      <c r="M18" s="109"/>
      <c r="N18" s="109">
        <f>IF(M18&gt;4,M18*2+4,M18*3)</f>
        <v>0</v>
      </c>
      <c r="O18" s="109">
        <v>1</v>
      </c>
      <c r="P18" s="109">
        <f>O18*2</f>
        <v>2</v>
      </c>
      <c r="Q18" s="109">
        <v>0</v>
      </c>
      <c r="R18" s="109">
        <f>Q18*3</f>
        <v>0</v>
      </c>
      <c r="S18" s="109">
        <f>H18+J18+L18+N18+P18+R18</f>
        <v>88</v>
      </c>
      <c r="T18" s="109"/>
      <c r="U18" s="109">
        <f>IF(T18=0,0,6)</f>
        <v>0</v>
      </c>
      <c r="V18" s="109"/>
      <c r="W18" s="109">
        <f>V18*4</f>
        <v>0</v>
      </c>
      <c r="X18" s="109"/>
      <c r="Y18" s="109">
        <f>X18*3</f>
        <v>0</v>
      </c>
      <c r="Z18" s="109"/>
      <c r="AA18" s="109">
        <f>IF(Z18=0,0,6)</f>
        <v>0</v>
      </c>
      <c r="AB18" s="109">
        <f>U18+W18+Y18+AA18</f>
        <v>0</v>
      </c>
      <c r="AC18" s="109"/>
      <c r="AD18" s="109"/>
      <c r="AE18" s="109"/>
      <c r="AF18" s="109">
        <v>1</v>
      </c>
      <c r="AG18" s="109">
        <f>AF18*12</f>
        <v>12</v>
      </c>
      <c r="AH18" s="109"/>
      <c r="AI18" s="109">
        <f>AH18*5</f>
        <v>0</v>
      </c>
      <c r="AJ18" s="109"/>
      <c r="AK18" s="109">
        <f>AJ18*3</f>
        <v>0</v>
      </c>
      <c r="AL18" s="109"/>
      <c r="AM18" s="109">
        <f>AL18*1</f>
        <v>0</v>
      </c>
      <c r="AN18" s="109"/>
      <c r="AO18" s="109">
        <f>AN18*5</f>
        <v>0</v>
      </c>
      <c r="AP18" s="109"/>
      <c r="AQ18" s="109">
        <f>AP18*5</f>
        <v>0</v>
      </c>
      <c r="AR18" s="109"/>
      <c r="AS18" s="109">
        <f>AR18*1</f>
        <v>0</v>
      </c>
      <c r="AT18" s="109"/>
      <c r="AU18" s="65">
        <f>AT18*0.5</f>
        <v>0</v>
      </c>
      <c r="AV18" s="109"/>
      <c r="AW18" s="65">
        <f>AV18*1</f>
        <v>0</v>
      </c>
      <c r="AX18" s="65">
        <f>IF(AI18+AK18+AM18+AO18+AQ18+AS18+AU18+AW18&gt;10,10,AI18+AK18+AM18+AO18+AQ18+AS18+AU18+AW18)</f>
        <v>0</v>
      </c>
      <c r="AY18" s="149">
        <f>AG18+AX18</f>
        <v>12</v>
      </c>
      <c r="AZ18" s="149">
        <f>S18+AB18+AY18</f>
        <v>100</v>
      </c>
    </row>
    <row r="19" spans="1:52" ht="16.5">
      <c r="A19" s="109">
        <v>14</v>
      </c>
      <c r="B19" s="105" t="s">
        <v>250</v>
      </c>
      <c r="C19" s="106">
        <v>25007</v>
      </c>
      <c r="D19" s="105" t="s">
        <v>26</v>
      </c>
      <c r="E19" s="105" t="s">
        <v>29</v>
      </c>
      <c r="F19" s="105" t="s">
        <v>27</v>
      </c>
      <c r="G19" s="109">
        <v>1</v>
      </c>
      <c r="H19" s="109">
        <f>G19*6</f>
        <v>6</v>
      </c>
      <c r="I19" s="109"/>
      <c r="J19" s="109">
        <f>I19*6</f>
        <v>0</v>
      </c>
      <c r="K19" s="109">
        <v>28</v>
      </c>
      <c r="L19" s="109">
        <f>IF(K19&gt;4,K19*2+4,K19*3)</f>
        <v>60</v>
      </c>
      <c r="M19" s="109"/>
      <c r="N19" s="109">
        <f>IF(M19&gt;4,M19*2+4,M19*3)</f>
        <v>0</v>
      </c>
      <c r="O19" s="109">
        <v>1</v>
      </c>
      <c r="P19" s="109">
        <f>O19*2</f>
        <v>2</v>
      </c>
      <c r="Q19" s="109">
        <v>0</v>
      </c>
      <c r="R19" s="109">
        <f>Q19*3</f>
        <v>0</v>
      </c>
      <c r="S19" s="109">
        <f>H19+J19+L19+N19+P19+R19</f>
        <v>68</v>
      </c>
      <c r="T19" s="109"/>
      <c r="U19" s="109">
        <f>IF(T19=0,0,6)</f>
        <v>0</v>
      </c>
      <c r="V19" s="109"/>
      <c r="W19" s="109">
        <f>V19*4</f>
        <v>0</v>
      </c>
      <c r="X19" s="109"/>
      <c r="Y19" s="109">
        <f>X19*3</f>
        <v>0</v>
      </c>
      <c r="Z19" s="109"/>
      <c r="AA19" s="109">
        <f>IF(Z19=0,0,6)</f>
        <v>0</v>
      </c>
      <c r="AB19" s="109">
        <f>U19+W19+Y19+AA19</f>
        <v>0</v>
      </c>
      <c r="AC19" s="109"/>
      <c r="AD19" s="109"/>
      <c r="AE19" s="109"/>
      <c r="AF19" s="109">
        <v>1</v>
      </c>
      <c r="AG19" s="109">
        <f>AF19*12</f>
        <v>12</v>
      </c>
      <c r="AH19" s="109"/>
      <c r="AI19" s="109">
        <f>AH19*5</f>
        <v>0</v>
      </c>
      <c r="AJ19" s="109"/>
      <c r="AK19" s="109">
        <f>AJ19*3</f>
        <v>0</v>
      </c>
      <c r="AL19" s="109"/>
      <c r="AM19" s="109">
        <f>AL19*1</f>
        <v>0</v>
      </c>
      <c r="AN19" s="109"/>
      <c r="AO19" s="109">
        <f>AN19*5</f>
        <v>0</v>
      </c>
      <c r="AP19" s="109"/>
      <c r="AQ19" s="109">
        <f>AP19*5</f>
        <v>0</v>
      </c>
      <c r="AR19" s="109"/>
      <c r="AS19" s="109">
        <f>AR19*1</f>
        <v>0</v>
      </c>
      <c r="AT19" s="109"/>
      <c r="AU19" s="65">
        <f>AT19*0.5</f>
        <v>0</v>
      </c>
      <c r="AV19" s="109"/>
      <c r="AW19" s="65">
        <f>AV19*1</f>
        <v>0</v>
      </c>
      <c r="AX19" s="65">
        <f>IF(AI19+AK19+AM19+AO19+AQ19+AS19+AU19+AW19&gt;10,10,AI19+AK19+AM19+AO19+AQ19+AS19+AU19+AW19)</f>
        <v>0</v>
      </c>
      <c r="AY19" s="149">
        <f>AG19+AX19</f>
        <v>12</v>
      </c>
      <c r="AZ19" s="149">
        <f>S19+AB19+AY19</f>
        <v>80</v>
      </c>
    </row>
    <row r="20" spans="1:52" ht="16.5">
      <c r="A20" s="109">
        <v>15</v>
      </c>
      <c r="B20" s="105" t="s">
        <v>288</v>
      </c>
      <c r="C20" s="106">
        <v>21641</v>
      </c>
      <c r="D20" s="105" t="s">
        <v>26</v>
      </c>
      <c r="E20" s="105" t="s">
        <v>29</v>
      </c>
      <c r="F20" s="105" t="s">
        <v>27</v>
      </c>
      <c r="G20" s="109">
        <v>0</v>
      </c>
      <c r="H20" s="109">
        <f>G20*6</f>
        <v>0</v>
      </c>
      <c r="I20" s="109"/>
      <c r="J20" s="109">
        <f>I20*6</f>
        <v>0</v>
      </c>
      <c r="K20" s="109">
        <v>29</v>
      </c>
      <c r="L20" s="109">
        <f>IF(K20&gt;4,K20*2+4,K20*3)</f>
        <v>62</v>
      </c>
      <c r="M20" s="109"/>
      <c r="N20" s="109">
        <f>IF(M20&gt;4,M20*2+4,M20*3)</f>
        <v>0</v>
      </c>
      <c r="O20" s="109">
        <v>0</v>
      </c>
      <c r="P20" s="109">
        <f>O20*2</f>
        <v>0</v>
      </c>
      <c r="Q20" s="109">
        <v>0</v>
      </c>
      <c r="R20" s="109">
        <f>Q20*3</f>
        <v>0</v>
      </c>
      <c r="S20" s="109">
        <f>H20+J20+L20+N20+P20+R20</f>
        <v>62</v>
      </c>
      <c r="T20" s="109"/>
      <c r="U20" s="109">
        <f>IF(T20=0,0,6)</f>
        <v>0</v>
      </c>
      <c r="V20" s="109"/>
      <c r="W20" s="109">
        <f>V20*4</f>
        <v>0</v>
      </c>
      <c r="X20" s="109"/>
      <c r="Y20" s="109">
        <f>X20*3</f>
        <v>0</v>
      </c>
      <c r="Z20" s="109"/>
      <c r="AA20" s="109">
        <f>IF(Z20=0,0,6)</f>
        <v>0</v>
      </c>
      <c r="AB20" s="109">
        <f>U20+W20+Y20+AA20</f>
        <v>0</v>
      </c>
      <c r="AC20" s="109"/>
      <c r="AD20" s="109"/>
      <c r="AE20" s="109"/>
      <c r="AF20" s="109">
        <v>1</v>
      </c>
      <c r="AG20" s="109">
        <f>AF20*12</f>
        <v>12</v>
      </c>
      <c r="AH20" s="109"/>
      <c r="AI20" s="109">
        <f>AH20*5</f>
        <v>0</v>
      </c>
      <c r="AJ20" s="109"/>
      <c r="AK20" s="109">
        <f>AJ20*3</f>
        <v>0</v>
      </c>
      <c r="AL20" s="109"/>
      <c r="AM20" s="109">
        <f>AL20*1</f>
        <v>0</v>
      </c>
      <c r="AN20" s="109">
        <v>1</v>
      </c>
      <c r="AO20" s="109">
        <f>AN20*5</f>
        <v>5</v>
      </c>
      <c r="AP20" s="109"/>
      <c r="AQ20" s="109">
        <f>AP20*5</f>
        <v>0</v>
      </c>
      <c r="AR20" s="109"/>
      <c r="AS20" s="109">
        <f>AR20*1</f>
        <v>0</v>
      </c>
      <c r="AT20" s="109"/>
      <c r="AU20" s="65">
        <f>AT20*0.5</f>
        <v>0</v>
      </c>
      <c r="AV20" s="109"/>
      <c r="AW20" s="65">
        <f>AV20*1</f>
        <v>0</v>
      </c>
      <c r="AX20" s="65">
        <f>IF(AI20+AK20+AM20+AO20+AQ20+AS20+AU20+AW20&gt;10,10,AI20+AK20+AM20+AO20+AQ20+AS20+AU20+AW20)</f>
        <v>5</v>
      </c>
      <c r="AY20" s="149">
        <f>AG20+AX20</f>
        <v>17</v>
      </c>
      <c r="AZ20" s="149">
        <f>S20+AB20+AY20</f>
        <v>79</v>
      </c>
    </row>
    <row r="21" spans="1:52" ht="16.5">
      <c r="A21" s="109">
        <v>16</v>
      </c>
      <c r="B21" s="105" t="s">
        <v>289</v>
      </c>
      <c r="C21" s="106">
        <v>20517</v>
      </c>
      <c r="D21" s="105" t="s">
        <v>26</v>
      </c>
      <c r="E21" s="105" t="s">
        <v>29</v>
      </c>
      <c r="F21" s="105" t="s">
        <v>27</v>
      </c>
      <c r="G21" s="109">
        <v>0</v>
      </c>
      <c r="H21" s="109">
        <f>G21*6</f>
        <v>0</v>
      </c>
      <c r="I21" s="109"/>
      <c r="J21" s="109">
        <f>I21*6</f>
        <v>0</v>
      </c>
      <c r="K21" s="109">
        <v>28</v>
      </c>
      <c r="L21" s="109">
        <f>IF(K21&gt;4,K21*2+4,K21*3)</f>
        <v>60</v>
      </c>
      <c r="M21" s="109"/>
      <c r="N21" s="109">
        <f>IF(M21&gt;4,M21*2+4,M21*3)</f>
        <v>0</v>
      </c>
      <c r="O21" s="109">
        <v>0</v>
      </c>
      <c r="P21" s="109">
        <f>O21*2</f>
        <v>0</v>
      </c>
      <c r="Q21" s="109">
        <v>0</v>
      </c>
      <c r="R21" s="109">
        <f>Q21*3</f>
        <v>0</v>
      </c>
      <c r="S21" s="109">
        <f>H21+J21+L21+N21+P21+R21</f>
        <v>60</v>
      </c>
      <c r="T21" s="109"/>
      <c r="U21" s="109">
        <f>IF(T21=0,0,6)</f>
        <v>0</v>
      </c>
      <c r="V21" s="109"/>
      <c r="W21" s="109">
        <f>V21*4</f>
        <v>0</v>
      </c>
      <c r="X21" s="109"/>
      <c r="Y21" s="109">
        <f>X21*3</f>
        <v>0</v>
      </c>
      <c r="Z21" s="109"/>
      <c r="AA21" s="109">
        <f>IF(Z21=0,0,6)</f>
        <v>0</v>
      </c>
      <c r="AB21" s="109">
        <f>U21+W21+Y21+AA21</f>
        <v>0</v>
      </c>
      <c r="AC21" s="109"/>
      <c r="AD21" s="109"/>
      <c r="AE21" s="109"/>
      <c r="AF21" s="109">
        <v>1</v>
      </c>
      <c r="AG21" s="109">
        <f>AF21*12</f>
        <v>12</v>
      </c>
      <c r="AH21" s="109"/>
      <c r="AI21" s="109">
        <f>AH21*5</f>
        <v>0</v>
      </c>
      <c r="AJ21" s="109"/>
      <c r="AK21" s="109">
        <f>AJ21*3</f>
        <v>0</v>
      </c>
      <c r="AL21" s="109"/>
      <c r="AM21" s="109">
        <f>AL21*1</f>
        <v>0</v>
      </c>
      <c r="AN21" s="109"/>
      <c r="AO21" s="109">
        <f>AN21*5</f>
        <v>0</v>
      </c>
      <c r="AP21" s="109"/>
      <c r="AQ21" s="109">
        <f>AP21*5</f>
        <v>0</v>
      </c>
      <c r="AR21" s="109"/>
      <c r="AS21" s="109">
        <f>AR21*1</f>
        <v>0</v>
      </c>
      <c r="AT21" s="109"/>
      <c r="AU21" s="65">
        <f>AT21*0.5</f>
        <v>0</v>
      </c>
      <c r="AV21" s="109"/>
      <c r="AW21" s="65">
        <f>AV21*1</f>
        <v>0</v>
      </c>
      <c r="AX21" s="65">
        <f>IF(AI21+AK21+AM21+AO21+AQ21+AS21+AU21+AW21&gt;10,10,AI21+AK21+AM21+AO21+AQ21+AS21+AU21+AW21)</f>
        <v>0</v>
      </c>
      <c r="AY21" s="149">
        <f>AG21+AX21</f>
        <v>12</v>
      </c>
      <c r="AZ21" s="149">
        <f>S21+AB21+AY21</f>
        <v>72</v>
      </c>
    </row>
    <row r="22" spans="1:52" ht="16.5">
      <c r="A22" s="109">
        <v>17</v>
      </c>
      <c r="B22" s="105" t="s">
        <v>287</v>
      </c>
      <c r="C22" s="106"/>
      <c r="D22" s="105" t="s">
        <v>26</v>
      </c>
      <c r="E22" s="105" t="s">
        <v>29</v>
      </c>
      <c r="F22" s="105" t="s">
        <v>27</v>
      </c>
      <c r="G22" s="109">
        <v>0</v>
      </c>
      <c r="H22" s="109">
        <f>G22*6</f>
        <v>0</v>
      </c>
      <c r="I22" s="109"/>
      <c r="J22" s="109">
        <f>I22*6</f>
        <v>0</v>
      </c>
      <c r="K22" s="109">
        <v>0</v>
      </c>
      <c r="L22" s="109">
        <f>IF(K22&gt;4,K22*2+4,K22*3)</f>
        <v>0</v>
      </c>
      <c r="M22" s="109"/>
      <c r="N22" s="109">
        <f>IF(M22&gt;4,M22*2+4,M22*3)</f>
        <v>0</v>
      </c>
      <c r="O22" s="109">
        <v>0</v>
      </c>
      <c r="P22" s="109">
        <f>O22*2</f>
        <v>0</v>
      </c>
      <c r="Q22" s="109">
        <v>0</v>
      </c>
      <c r="R22" s="109">
        <f>Q22*3</f>
        <v>0</v>
      </c>
      <c r="S22" s="109">
        <f>H22+J22+L22+N22+P22+R22</f>
        <v>0</v>
      </c>
      <c r="T22" s="109"/>
      <c r="U22" s="109">
        <f>IF(T22=0,0,6)</f>
        <v>0</v>
      </c>
      <c r="V22" s="109"/>
      <c r="W22" s="109">
        <f>V22*4</f>
        <v>0</v>
      </c>
      <c r="X22" s="109"/>
      <c r="Y22" s="109">
        <f>X22*3</f>
        <v>0</v>
      </c>
      <c r="Z22" s="109"/>
      <c r="AA22" s="109">
        <f>IF(Z22=0,0,6)</f>
        <v>0</v>
      </c>
      <c r="AB22" s="109">
        <f>U22+W22+Y22+AA22</f>
        <v>0</v>
      </c>
      <c r="AC22" s="109"/>
      <c r="AD22" s="109"/>
      <c r="AE22" s="109"/>
      <c r="AF22" s="109">
        <v>1</v>
      </c>
      <c r="AG22" s="109">
        <f>AF22*12</f>
        <v>12</v>
      </c>
      <c r="AH22" s="109"/>
      <c r="AI22" s="109">
        <f>AH22*5</f>
        <v>0</v>
      </c>
      <c r="AJ22" s="109"/>
      <c r="AK22" s="109">
        <f>AJ22*3</f>
        <v>0</v>
      </c>
      <c r="AL22" s="109"/>
      <c r="AM22" s="109">
        <f>AL22*1</f>
        <v>0</v>
      </c>
      <c r="AN22" s="109"/>
      <c r="AO22" s="109">
        <f>AN22*5</f>
        <v>0</v>
      </c>
      <c r="AP22" s="109"/>
      <c r="AQ22" s="109">
        <f>AP22*5</f>
        <v>0</v>
      </c>
      <c r="AR22" s="109"/>
      <c r="AS22" s="109">
        <f>AR22*1</f>
        <v>0</v>
      </c>
      <c r="AT22" s="109"/>
      <c r="AU22" s="65">
        <f>AT22*0.5</f>
        <v>0</v>
      </c>
      <c r="AV22" s="109"/>
      <c r="AW22" s="65">
        <f>AV22*1</f>
        <v>0</v>
      </c>
      <c r="AX22" s="65">
        <f>IF(AI22+AK22+AM22+AO22+AQ22+AS22+AU22+AW22&gt;10,10,AI22+AK22+AM22+AO22+AQ22+AS22+AU22+AW22)</f>
        <v>0</v>
      </c>
      <c r="AY22" s="149">
        <f>AG22+AX22</f>
        <v>12</v>
      </c>
      <c r="AZ22" s="149">
        <f>S22+AB22+AY22</f>
        <v>12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13">
    <mergeCell ref="A3:AZ3"/>
    <mergeCell ref="A2:AZ2"/>
    <mergeCell ref="AC1:AE1"/>
    <mergeCell ref="G1:S1"/>
    <mergeCell ref="T1:AB1"/>
    <mergeCell ref="AF1:AY1"/>
    <mergeCell ref="AZ4:AZ5"/>
    <mergeCell ref="A4:D4"/>
    <mergeCell ref="AF4:AY4"/>
    <mergeCell ref="C5:D5"/>
    <mergeCell ref="G4:S4"/>
    <mergeCell ref="T4:AB4"/>
    <mergeCell ref="AC4:AE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Z30"/>
  <sheetViews>
    <sheetView zoomScale="85" zoomScaleNormal="85" zoomScalePageLayoutView="0" workbookViewId="0" topLeftCell="A4">
      <selection activeCell="A4" sqref="A1:IV16384"/>
    </sheetView>
  </sheetViews>
  <sheetFormatPr defaultColWidth="9.140625" defaultRowHeight="15"/>
  <cols>
    <col min="1" max="1" width="4.140625" style="77" customWidth="1"/>
    <col min="2" max="2" width="35.00390625" style="77" customWidth="1"/>
    <col min="3" max="3" width="11.28125" style="77" customWidth="1"/>
    <col min="4" max="4" width="4.00390625" style="77" bestFit="1" customWidth="1"/>
    <col min="5" max="5" width="3.28125" style="85" bestFit="1" customWidth="1"/>
    <col min="6" max="6" width="9.421875" style="85" bestFit="1" customWidth="1"/>
    <col min="7" max="18" width="4.421875" style="77" customWidth="1"/>
    <col min="19" max="19" width="4.140625" style="77" customWidth="1"/>
    <col min="20" max="20" width="9.28125" style="77" customWidth="1"/>
    <col min="21" max="21" width="4.00390625" style="77" customWidth="1"/>
    <col min="22" max="22" width="3.8515625" style="77" customWidth="1"/>
    <col min="23" max="23" width="3.00390625" style="77" customWidth="1"/>
    <col min="24" max="24" width="5.7109375" style="77" customWidth="1"/>
    <col min="25" max="25" width="4.140625" style="77" customWidth="1"/>
    <col min="26" max="26" width="4.28125" style="77" customWidth="1"/>
    <col min="27" max="27" width="4.140625" style="77" customWidth="1"/>
    <col min="28" max="28" width="3.28125" style="77" bestFit="1" customWidth="1"/>
    <col min="29" max="31" width="2.7109375" style="77" customWidth="1"/>
    <col min="32" max="32" width="5.140625" style="77" customWidth="1"/>
    <col min="33" max="37" width="4.140625" style="77" customWidth="1"/>
    <col min="38" max="38" width="6.28125" style="77" customWidth="1"/>
    <col min="39" max="50" width="4.140625" style="77" customWidth="1"/>
    <col min="51" max="51" width="5.7109375" style="77" customWidth="1"/>
    <col min="52" max="52" width="6.7109375" style="77" customWidth="1"/>
    <col min="53" max="16384" width="9.140625" style="77" customWidth="1"/>
  </cols>
  <sheetData>
    <row r="1" spans="1:52" ht="23.25">
      <c r="A1" s="215" t="s">
        <v>208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7"/>
    </row>
    <row r="2" spans="1:52" ht="22.5" thickBot="1">
      <c r="A2" s="229" t="s">
        <v>191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1"/>
    </row>
    <row r="3" spans="1:52" ht="25.5" customHeight="1">
      <c r="A3" s="283" t="s">
        <v>225</v>
      </c>
      <c r="B3" s="276"/>
      <c r="C3" s="276"/>
      <c r="D3" s="284"/>
      <c r="E3" s="127"/>
      <c r="F3" s="127"/>
      <c r="G3" s="275" t="s">
        <v>6</v>
      </c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7"/>
      <c r="T3" s="278" t="s">
        <v>11</v>
      </c>
      <c r="U3" s="276"/>
      <c r="V3" s="276"/>
      <c r="W3" s="276"/>
      <c r="X3" s="276"/>
      <c r="Y3" s="276"/>
      <c r="Z3" s="276"/>
      <c r="AA3" s="276"/>
      <c r="AB3" s="277"/>
      <c r="AC3" s="279" t="s">
        <v>12</v>
      </c>
      <c r="AD3" s="280"/>
      <c r="AE3" s="281"/>
      <c r="AF3" s="279" t="s">
        <v>23</v>
      </c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2"/>
      <c r="AZ3" s="271" t="s">
        <v>24</v>
      </c>
    </row>
    <row r="4" spans="1:52" ht="169.5" customHeight="1">
      <c r="A4" s="128" t="s">
        <v>226</v>
      </c>
      <c r="B4" s="129" t="s">
        <v>0</v>
      </c>
      <c r="C4" s="273" t="s">
        <v>1</v>
      </c>
      <c r="D4" s="274"/>
      <c r="E4" s="129"/>
      <c r="F4" s="129"/>
      <c r="G4" s="121" t="s">
        <v>2</v>
      </c>
      <c r="H4" s="121" t="s">
        <v>3</v>
      </c>
      <c r="I4" s="121" t="s">
        <v>222</v>
      </c>
      <c r="J4" s="121" t="s">
        <v>3</v>
      </c>
      <c r="K4" s="121" t="s">
        <v>4</v>
      </c>
      <c r="L4" s="121" t="s">
        <v>3</v>
      </c>
      <c r="M4" s="121" t="s">
        <v>223</v>
      </c>
      <c r="N4" s="121" t="s">
        <v>3</v>
      </c>
      <c r="O4" s="120" t="s">
        <v>230</v>
      </c>
      <c r="P4" s="121" t="s">
        <v>3</v>
      </c>
      <c r="Q4" s="121" t="s">
        <v>231</v>
      </c>
      <c r="R4" s="121" t="s">
        <v>3</v>
      </c>
      <c r="S4" s="130" t="s">
        <v>5</v>
      </c>
      <c r="T4" s="131" t="s">
        <v>31</v>
      </c>
      <c r="U4" s="132" t="s">
        <v>3</v>
      </c>
      <c r="V4" s="133" t="s">
        <v>7</v>
      </c>
      <c r="W4" s="132" t="s">
        <v>3</v>
      </c>
      <c r="X4" s="131" t="s">
        <v>13</v>
      </c>
      <c r="Y4" s="132" t="s">
        <v>3</v>
      </c>
      <c r="Z4" s="131" t="s">
        <v>14</v>
      </c>
      <c r="AA4" s="132" t="s">
        <v>3</v>
      </c>
      <c r="AB4" s="130" t="s">
        <v>5</v>
      </c>
      <c r="AC4" s="132" t="s">
        <v>8</v>
      </c>
      <c r="AD4" s="132" t="s">
        <v>9</v>
      </c>
      <c r="AE4" s="134" t="s">
        <v>10</v>
      </c>
      <c r="AF4" s="135" t="s">
        <v>15</v>
      </c>
      <c r="AG4" s="132" t="s">
        <v>3</v>
      </c>
      <c r="AH4" s="135" t="s">
        <v>16</v>
      </c>
      <c r="AI4" s="132" t="s">
        <v>3</v>
      </c>
      <c r="AJ4" s="135" t="s">
        <v>17</v>
      </c>
      <c r="AK4" s="132" t="s">
        <v>3</v>
      </c>
      <c r="AL4" s="135" t="s">
        <v>18</v>
      </c>
      <c r="AM4" s="132" t="s">
        <v>3</v>
      </c>
      <c r="AN4" s="135" t="s">
        <v>19</v>
      </c>
      <c r="AO4" s="132" t="s">
        <v>3</v>
      </c>
      <c r="AP4" s="135" t="s">
        <v>20</v>
      </c>
      <c r="AQ4" s="132" t="s">
        <v>3</v>
      </c>
      <c r="AR4" s="135" t="s">
        <v>21</v>
      </c>
      <c r="AS4" s="132" t="s">
        <v>3</v>
      </c>
      <c r="AT4" s="80" t="s">
        <v>232</v>
      </c>
      <c r="AU4" s="80" t="s">
        <v>3</v>
      </c>
      <c r="AV4" s="81" t="s">
        <v>233</v>
      </c>
      <c r="AW4" s="81" t="s">
        <v>3</v>
      </c>
      <c r="AX4" s="103" t="s">
        <v>25</v>
      </c>
      <c r="AY4" s="130" t="s">
        <v>22</v>
      </c>
      <c r="AZ4" s="272"/>
    </row>
    <row r="5" spans="1:52" s="118" customFormat="1" ht="16.5">
      <c r="A5" s="104">
        <v>1</v>
      </c>
      <c r="B5" s="105" t="s">
        <v>156</v>
      </c>
      <c r="C5" s="106">
        <v>22265</v>
      </c>
      <c r="D5" s="107" t="s">
        <v>34</v>
      </c>
      <c r="E5" s="125" t="s">
        <v>29</v>
      </c>
      <c r="F5" s="105" t="s">
        <v>146</v>
      </c>
      <c r="G5" s="108">
        <v>16</v>
      </c>
      <c r="H5" s="109">
        <f>G5*6</f>
        <v>96</v>
      </c>
      <c r="I5" s="109"/>
      <c r="J5" s="109">
        <f>I5*6</f>
        <v>0</v>
      </c>
      <c r="K5" s="109">
        <v>22</v>
      </c>
      <c r="L5" s="109">
        <f>IF(K5&gt;4,K5*2+4,K5*3)</f>
        <v>48</v>
      </c>
      <c r="M5" s="110"/>
      <c r="N5" s="109">
        <f>IF(M5&gt;4,M5*2+4,M5*3)</f>
        <v>0</v>
      </c>
      <c r="O5" s="110">
        <v>5</v>
      </c>
      <c r="P5" s="110">
        <f>O5*2</f>
        <v>10</v>
      </c>
      <c r="Q5" s="110">
        <v>7</v>
      </c>
      <c r="R5" s="110">
        <f>Q5*3</f>
        <v>21</v>
      </c>
      <c r="S5" s="111">
        <f>H5+J5+L5+N5+P5+R5</f>
        <v>175</v>
      </c>
      <c r="T5" s="104"/>
      <c r="U5" s="109">
        <f>IF(T5=0,0,6)</f>
        <v>0</v>
      </c>
      <c r="V5" s="109"/>
      <c r="W5" s="109">
        <f>V5*4</f>
        <v>0</v>
      </c>
      <c r="X5" s="109"/>
      <c r="Y5" s="109">
        <f>X5*3</f>
        <v>0</v>
      </c>
      <c r="Z5" s="109"/>
      <c r="AA5" s="109">
        <f>IF(Z5=0,0,6)</f>
        <v>0</v>
      </c>
      <c r="AB5" s="111">
        <f>U5+W5+Y5+AA5</f>
        <v>0</v>
      </c>
      <c r="AC5" s="104"/>
      <c r="AD5" s="109"/>
      <c r="AE5" s="111"/>
      <c r="AF5" s="104">
        <v>1</v>
      </c>
      <c r="AG5" s="109">
        <f>AF5*12</f>
        <v>12</v>
      </c>
      <c r="AH5" s="109"/>
      <c r="AI5" s="109">
        <f>AH5*5</f>
        <v>0</v>
      </c>
      <c r="AJ5" s="109"/>
      <c r="AK5" s="109">
        <f>AJ5*3</f>
        <v>0</v>
      </c>
      <c r="AL5" s="109"/>
      <c r="AM5" s="109">
        <f>AL5*1</f>
        <v>0</v>
      </c>
      <c r="AN5" s="109"/>
      <c r="AO5" s="109">
        <f>AN5*5</f>
        <v>0</v>
      </c>
      <c r="AP5" s="109"/>
      <c r="AQ5" s="109">
        <f>AP5*5</f>
        <v>0</v>
      </c>
      <c r="AR5" s="109"/>
      <c r="AS5" s="109">
        <f>AR5*1</f>
        <v>0</v>
      </c>
      <c r="AT5" s="109"/>
      <c r="AU5" s="65">
        <f>AT5*0.5</f>
        <v>0</v>
      </c>
      <c r="AV5" s="109"/>
      <c r="AW5" s="65">
        <f>AV5*1</f>
        <v>0</v>
      </c>
      <c r="AX5" s="65">
        <f>IF(AI5+AK5+AM5+AO5+AQ5+AS5+AU5+AW5&gt;10,10,AI5+AK5+AM5+AO5+AQ5+AS5+AU5+AW5)</f>
        <v>0</v>
      </c>
      <c r="AY5" s="112">
        <f>AG5+AX5</f>
        <v>12</v>
      </c>
      <c r="AZ5" s="113">
        <f>S5+AB5+AY5</f>
        <v>187</v>
      </c>
    </row>
    <row r="6" spans="1:52" s="118" customFormat="1" ht="16.5">
      <c r="A6" s="104">
        <v>2</v>
      </c>
      <c r="B6" s="105" t="s">
        <v>159</v>
      </c>
      <c r="C6" s="106">
        <v>23003</v>
      </c>
      <c r="D6" s="107" t="s">
        <v>34</v>
      </c>
      <c r="E6" s="125" t="s">
        <v>29</v>
      </c>
      <c r="F6" s="105" t="s">
        <v>146</v>
      </c>
      <c r="G6" s="108">
        <v>16</v>
      </c>
      <c r="H6" s="109">
        <f>G6*6</f>
        <v>96</v>
      </c>
      <c r="I6" s="109"/>
      <c r="J6" s="109">
        <f>I6*6</f>
        <v>0</v>
      </c>
      <c r="K6" s="109">
        <v>22</v>
      </c>
      <c r="L6" s="109">
        <f>IF(K6&gt;4,K6*2+4,K6*3)</f>
        <v>48</v>
      </c>
      <c r="M6" s="110"/>
      <c r="N6" s="109">
        <f>IF(M6&gt;4,M6*2+4,M6*3)</f>
        <v>0</v>
      </c>
      <c r="O6" s="110">
        <v>5</v>
      </c>
      <c r="P6" s="110">
        <f>O6*2</f>
        <v>10</v>
      </c>
      <c r="Q6" s="110">
        <v>7</v>
      </c>
      <c r="R6" s="110">
        <f>Q6*3</f>
        <v>21</v>
      </c>
      <c r="S6" s="111">
        <f>H6+J6+L6+N6+P6+R6</f>
        <v>175</v>
      </c>
      <c r="T6" s="104"/>
      <c r="U6" s="109">
        <f>IF(T6=0,0,6)</f>
        <v>0</v>
      </c>
      <c r="V6" s="109"/>
      <c r="W6" s="109">
        <f>V6*4</f>
        <v>0</v>
      </c>
      <c r="X6" s="109"/>
      <c r="Y6" s="109">
        <f>X6*3</f>
        <v>0</v>
      </c>
      <c r="Z6" s="109"/>
      <c r="AA6" s="109">
        <f>IF(Z6=0,0,6)</f>
        <v>0</v>
      </c>
      <c r="AB6" s="111">
        <f>U6+W6+Y6+AA6</f>
        <v>0</v>
      </c>
      <c r="AC6" s="104"/>
      <c r="AD6" s="109"/>
      <c r="AE6" s="111"/>
      <c r="AF6" s="104">
        <v>1</v>
      </c>
      <c r="AG6" s="109">
        <f>AF6*12</f>
        <v>12</v>
      </c>
      <c r="AH6" s="109"/>
      <c r="AI6" s="109">
        <f>AH6*5</f>
        <v>0</v>
      </c>
      <c r="AJ6" s="109"/>
      <c r="AK6" s="109">
        <f>AJ6*3</f>
        <v>0</v>
      </c>
      <c r="AL6" s="109"/>
      <c r="AM6" s="109">
        <f>AL6*1</f>
        <v>0</v>
      </c>
      <c r="AN6" s="109"/>
      <c r="AO6" s="109">
        <f>AN6*5</f>
        <v>0</v>
      </c>
      <c r="AP6" s="109"/>
      <c r="AQ6" s="109">
        <f>AP6*5</f>
        <v>0</v>
      </c>
      <c r="AR6" s="109"/>
      <c r="AS6" s="109">
        <f>AR6*1</f>
        <v>0</v>
      </c>
      <c r="AT6" s="109"/>
      <c r="AU6" s="65">
        <f>AT6*0.5</f>
        <v>0</v>
      </c>
      <c r="AV6" s="109"/>
      <c r="AW6" s="65">
        <f>AV6*1</f>
        <v>0</v>
      </c>
      <c r="AX6" s="65">
        <f>IF(AI6+AK6+AM6+AO6+AQ6+AS6+AU6+AW6&gt;10,10,AI6+AK6+AM6+AO6+AQ6+AS6+AU6+AW6)</f>
        <v>0</v>
      </c>
      <c r="AY6" s="112">
        <f>AG6+AX6</f>
        <v>12</v>
      </c>
      <c r="AZ6" s="113">
        <f>S6+AB6+AY6</f>
        <v>187</v>
      </c>
    </row>
    <row r="7" spans="1:52" s="118" customFormat="1" ht="16.5">
      <c r="A7" s="104">
        <v>3</v>
      </c>
      <c r="B7" s="105" t="s">
        <v>117</v>
      </c>
      <c r="C7" s="106">
        <v>22771</v>
      </c>
      <c r="D7" s="107" t="s">
        <v>56</v>
      </c>
      <c r="E7" s="125" t="s">
        <v>29</v>
      </c>
      <c r="F7" s="105" t="s">
        <v>146</v>
      </c>
      <c r="G7" s="108">
        <v>16</v>
      </c>
      <c r="H7" s="109">
        <f>G7*6</f>
        <v>96</v>
      </c>
      <c r="I7" s="109"/>
      <c r="J7" s="109">
        <f>I7*6</f>
        <v>0</v>
      </c>
      <c r="K7" s="109">
        <v>21</v>
      </c>
      <c r="L7" s="109">
        <f>IF(K7&gt;4,K7*2+4,K7*3)</f>
        <v>46</v>
      </c>
      <c r="M7" s="110"/>
      <c r="N7" s="109">
        <f>IF(M7&gt;4,M7*2+4,M7*3)</f>
        <v>0</v>
      </c>
      <c r="O7" s="110">
        <v>3</v>
      </c>
      <c r="P7" s="110">
        <f>O7*2</f>
        <v>6</v>
      </c>
      <c r="Q7" s="110">
        <v>7</v>
      </c>
      <c r="R7" s="110">
        <f>Q7*3</f>
        <v>21</v>
      </c>
      <c r="S7" s="111">
        <f>H7+J7+L7+N7+P7+R7</f>
        <v>169</v>
      </c>
      <c r="T7" s="104"/>
      <c r="U7" s="109">
        <f>IF(T7=0,0,6)</f>
        <v>0</v>
      </c>
      <c r="V7" s="109"/>
      <c r="W7" s="109">
        <f>V7*4</f>
        <v>0</v>
      </c>
      <c r="X7" s="109"/>
      <c r="Y7" s="109">
        <f>X7*3</f>
        <v>0</v>
      </c>
      <c r="Z7" s="109"/>
      <c r="AA7" s="109">
        <f>IF(Z7=0,0,6)</f>
        <v>0</v>
      </c>
      <c r="AB7" s="111">
        <f>U7+W7+Y7+AA7</f>
        <v>0</v>
      </c>
      <c r="AC7" s="104"/>
      <c r="AD7" s="109"/>
      <c r="AE7" s="111"/>
      <c r="AF7" s="104">
        <v>1</v>
      </c>
      <c r="AG7" s="109">
        <f>AF7*12</f>
        <v>12</v>
      </c>
      <c r="AH7" s="109">
        <v>1</v>
      </c>
      <c r="AI7" s="109">
        <f>AH7*5</f>
        <v>5</v>
      </c>
      <c r="AJ7" s="109"/>
      <c r="AK7" s="109">
        <f>AJ7*3</f>
        <v>0</v>
      </c>
      <c r="AL7" s="109"/>
      <c r="AM7" s="109">
        <f>AL7*1</f>
        <v>0</v>
      </c>
      <c r="AN7" s="109"/>
      <c r="AO7" s="109">
        <f>AN7*5</f>
        <v>0</v>
      </c>
      <c r="AP7" s="109"/>
      <c r="AQ7" s="109">
        <f>AP7*5</f>
        <v>0</v>
      </c>
      <c r="AR7" s="109"/>
      <c r="AS7" s="109">
        <f>AR7*1</f>
        <v>0</v>
      </c>
      <c r="AT7" s="109"/>
      <c r="AU7" s="65">
        <f>AT7*0.5</f>
        <v>0</v>
      </c>
      <c r="AV7" s="109"/>
      <c r="AW7" s="65">
        <f>AV7*1</f>
        <v>0</v>
      </c>
      <c r="AX7" s="65">
        <f>IF(AI7+AK7+AM7+AO7+AQ7+AS7+AU7+AW7&gt;10,10,AI7+AK7+AM7+AO7+AQ7+AS7+AU7+AW7)</f>
        <v>5</v>
      </c>
      <c r="AY7" s="112">
        <f>AG7+AX7</f>
        <v>17</v>
      </c>
      <c r="AZ7" s="113">
        <f>S7+AB7+AY7</f>
        <v>186</v>
      </c>
    </row>
    <row r="8" spans="1:52" s="118" customFormat="1" ht="16.5">
      <c r="A8" s="104">
        <v>4</v>
      </c>
      <c r="B8" s="105" t="s">
        <v>163</v>
      </c>
      <c r="C8" s="106">
        <v>23649</v>
      </c>
      <c r="D8" s="107" t="s">
        <v>34</v>
      </c>
      <c r="E8" s="125" t="s">
        <v>29</v>
      </c>
      <c r="F8" s="105" t="s">
        <v>146</v>
      </c>
      <c r="G8" s="108">
        <v>16</v>
      </c>
      <c r="H8" s="109">
        <f>G8*6</f>
        <v>96</v>
      </c>
      <c r="I8" s="109"/>
      <c r="J8" s="109">
        <f>I8*6</f>
        <v>0</v>
      </c>
      <c r="K8" s="109">
        <v>19</v>
      </c>
      <c r="L8" s="109">
        <f>IF(K8&gt;4,K8*2+4,K8*3)</f>
        <v>42</v>
      </c>
      <c r="M8" s="110"/>
      <c r="N8" s="109">
        <f>IF(M8&gt;4,M8*2+4,M8*3)</f>
        <v>0</v>
      </c>
      <c r="O8" s="110">
        <v>5</v>
      </c>
      <c r="P8" s="110">
        <f>O8*2</f>
        <v>10</v>
      </c>
      <c r="Q8" s="110">
        <v>7</v>
      </c>
      <c r="R8" s="110">
        <f>Q8*3</f>
        <v>21</v>
      </c>
      <c r="S8" s="111">
        <f>H8+J8+L8+N8+P8+R8</f>
        <v>169</v>
      </c>
      <c r="T8" s="104"/>
      <c r="U8" s="109">
        <f>IF(T8=0,0,6)</f>
        <v>0</v>
      </c>
      <c r="V8" s="109"/>
      <c r="W8" s="109">
        <f>V8*4</f>
        <v>0</v>
      </c>
      <c r="X8" s="109">
        <v>1</v>
      </c>
      <c r="Y8" s="109">
        <f>X8*3</f>
        <v>3</v>
      </c>
      <c r="Z8" s="109"/>
      <c r="AA8" s="109">
        <f>IF(Z8=0,0,6)</f>
        <v>0</v>
      </c>
      <c r="AB8" s="111">
        <f>U8+W8+Y8+AA8</f>
        <v>3</v>
      </c>
      <c r="AC8" s="104"/>
      <c r="AD8" s="109"/>
      <c r="AE8" s="111" t="s">
        <v>68</v>
      </c>
      <c r="AF8" s="104">
        <v>1</v>
      </c>
      <c r="AG8" s="109">
        <f>AF8*12</f>
        <v>12</v>
      </c>
      <c r="AH8" s="109"/>
      <c r="AI8" s="109">
        <f>AH8*5</f>
        <v>0</v>
      </c>
      <c r="AJ8" s="109"/>
      <c r="AK8" s="109">
        <f>AJ8*3</f>
        <v>0</v>
      </c>
      <c r="AL8" s="109"/>
      <c r="AM8" s="109">
        <f>AL8*1</f>
        <v>0</v>
      </c>
      <c r="AN8" s="109"/>
      <c r="AO8" s="109">
        <f>AN8*5</f>
        <v>0</v>
      </c>
      <c r="AP8" s="109"/>
      <c r="AQ8" s="109">
        <f>AP8*5</f>
        <v>0</v>
      </c>
      <c r="AR8" s="109"/>
      <c r="AS8" s="109">
        <f>AR8*1</f>
        <v>0</v>
      </c>
      <c r="AT8" s="109"/>
      <c r="AU8" s="65">
        <f>AT8*0.5</f>
        <v>0</v>
      </c>
      <c r="AV8" s="109"/>
      <c r="AW8" s="65">
        <f>AV8*1</f>
        <v>0</v>
      </c>
      <c r="AX8" s="65">
        <f>IF(AI8+AK8+AM8+AO8+AQ8+AS8+AU8+AW8&gt;10,10,AI8+AK8+AM8+AO8+AQ8+AS8+AU8+AW8)</f>
        <v>0</v>
      </c>
      <c r="AY8" s="112">
        <f>AG8+AX8</f>
        <v>12</v>
      </c>
      <c r="AZ8" s="113">
        <f>S8+AB8+AY8</f>
        <v>184</v>
      </c>
    </row>
    <row r="9" spans="1:52" s="118" customFormat="1" ht="16.5">
      <c r="A9" s="104">
        <v>5</v>
      </c>
      <c r="B9" s="105" t="s">
        <v>157</v>
      </c>
      <c r="C9" s="106">
        <v>23093</v>
      </c>
      <c r="D9" s="107" t="s">
        <v>34</v>
      </c>
      <c r="E9" s="125" t="s">
        <v>29</v>
      </c>
      <c r="F9" s="105" t="s">
        <v>146</v>
      </c>
      <c r="G9" s="108">
        <v>16</v>
      </c>
      <c r="H9" s="109">
        <f>G9*6</f>
        <v>96</v>
      </c>
      <c r="I9" s="109"/>
      <c r="J9" s="109">
        <f>I9*6</f>
        <v>0</v>
      </c>
      <c r="K9" s="109">
        <v>19</v>
      </c>
      <c r="L9" s="109">
        <f>IF(K9&gt;4,K9*2+4,K9*3)</f>
        <v>42</v>
      </c>
      <c r="M9" s="110"/>
      <c r="N9" s="109">
        <f>IF(M9&gt;4,M9*2+4,M9*3)</f>
        <v>0</v>
      </c>
      <c r="O9" s="110">
        <v>5</v>
      </c>
      <c r="P9" s="110">
        <f>O9*2</f>
        <v>10</v>
      </c>
      <c r="Q9" s="110">
        <v>7</v>
      </c>
      <c r="R9" s="110">
        <f>Q9*3</f>
        <v>21</v>
      </c>
      <c r="S9" s="111">
        <f>H9+J9+L9+N9+P9+R9</f>
        <v>169</v>
      </c>
      <c r="T9" s="104"/>
      <c r="U9" s="109">
        <f>IF(T9=0,0,6)</f>
        <v>0</v>
      </c>
      <c r="V9" s="109"/>
      <c r="W9" s="109">
        <f>V9*4</f>
        <v>0</v>
      </c>
      <c r="X9" s="109"/>
      <c r="Y9" s="109">
        <f>X9*3</f>
        <v>0</v>
      </c>
      <c r="Z9" s="109"/>
      <c r="AA9" s="109">
        <f>IF(Z9=0,0,6)</f>
        <v>0</v>
      </c>
      <c r="AB9" s="111">
        <f>U9+W9+Y9+AA9</f>
        <v>0</v>
      </c>
      <c r="AC9" s="104"/>
      <c r="AD9" s="109"/>
      <c r="AE9" s="111"/>
      <c r="AF9" s="104">
        <v>1</v>
      </c>
      <c r="AG9" s="109">
        <f>AF9*12</f>
        <v>12</v>
      </c>
      <c r="AH9" s="109"/>
      <c r="AI9" s="109">
        <f>AH9*5</f>
        <v>0</v>
      </c>
      <c r="AJ9" s="109"/>
      <c r="AK9" s="109">
        <f>AJ9*3</f>
        <v>0</v>
      </c>
      <c r="AL9" s="109">
        <v>1</v>
      </c>
      <c r="AM9" s="109">
        <f>AL9*1</f>
        <v>1</v>
      </c>
      <c r="AN9" s="109"/>
      <c r="AO9" s="109">
        <f>AN9*5</f>
        <v>0</v>
      </c>
      <c r="AP9" s="109"/>
      <c r="AQ9" s="109">
        <f>AP9*5</f>
        <v>0</v>
      </c>
      <c r="AR9" s="109"/>
      <c r="AS9" s="109">
        <f>AR9*1</f>
        <v>0</v>
      </c>
      <c r="AT9" s="109"/>
      <c r="AU9" s="65">
        <f>AT9*0.5</f>
        <v>0</v>
      </c>
      <c r="AV9" s="109"/>
      <c r="AW9" s="65">
        <f>AV9*1</f>
        <v>0</v>
      </c>
      <c r="AX9" s="65">
        <f>IF(AI9+AK9+AM9+AO9+AQ9+AS9+AU9+AW9&gt;10,10,AI9+AK9+AM9+AO9+AQ9+AS9+AU9+AW9)</f>
        <v>1</v>
      </c>
      <c r="AY9" s="112">
        <f>AG9+AX9</f>
        <v>13</v>
      </c>
      <c r="AZ9" s="113">
        <f>S9+AB9+AY9</f>
        <v>182</v>
      </c>
    </row>
    <row r="10" spans="1:52" s="118" customFormat="1" ht="16.5">
      <c r="A10" s="104">
        <v>6</v>
      </c>
      <c r="B10" s="105" t="s">
        <v>167</v>
      </c>
      <c r="C10" s="106">
        <v>20932</v>
      </c>
      <c r="D10" s="107" t="s">
        <v>34</v>
      </c>
      <c r="E10" s="125" t="s">
        <v>29</v>
      </c>
      <c r="F10" s="105" t="s">
        <v>146</v>
      </c>
      <c r="G10" s="108">
        <v>16</v>
      </c>
      <c r="H10" s="109">
        <f>G10*6</f>
        <v>96</v>
      </c>
      <c r="I10" s="109"/>
      <c r="J10" s="109">
        <f>I10*6</f>
        <v>0</v>
      </c>
      <c r="K10" s="109">
        <v>19</v>
      </c>
      <c r="L10" s="109">
        <f>IF(K10&gt;4,K10*2+4,K10*3)</f>
        <v>42</v>
      </c>
      <c r="M10" s="110"/>
      <c r="N10" s="109">
        <f>IF(M10&gt;4,M10*2+4,M10*3)</f>
        <v>0</v>
      </c>
      <c r="O10" s="110">
        <v>5</v>
      </c>
      <c r="P10" s="110">
        <f>O10*2</f>
        <v>10</v>
      </c>
      <c r="Q10" s="110">
        <v>7</v>
      </c>
      <c r="R10" s="110">
        <f>Q10*3</f>
        <v>21</v>
      </c>
      <c r="S10" s="111">
        <f>H10+J10+L10+N10+P10+R10</f>
        <v>169</v>
      </c>
      <c r="T10" s="104"/>
      <c r="U10" s="109">
        <f>IF(T10=0,0,6)</f>
        <v>0</v>
      </c>
      <c r="V10" s="109"/>
      <c r="W10" s="109">
        <f>V10*4</f>
        <v>0</v>
      </c>
      <c r="X10" s="109"/>
      <c r="Y10" s="109">
        <f>X10*3</f>
        <v>0</v>
      </c>
      <c r="Z10" s="109"/>
      <c r="AA10" s="109">
        <f>IF(Z10=0,0,6)</f>
        <v>0</v>
      </c>
      <c r="AB10" s="111">
        <f>U10+W10+Y10+AA10</f>
        <v>0</v>
      </c>
      <c r="AC10" s="104"/>
      <c r="AD10" s="109"/>
      <c r="AE10" s="111"/>
      <c r="AF10" s="104">
        <v>1</v>
      </c>
      <c r="AG10" s="109">
        <f>AF10*12</f>
        <v>12</v>
      </c>
      <c r="AH10" s="109"/>
      <c r="AI10" s="109">
        <f>AH10*5</f>
        <v>0</v>
      </c>
      <c r="AJ10" s="109"/>
      <c r="AK10" s="109">
        <f>AJ10*3</f>
        <v>0</v>
      </c>
      <c r="AL10" s="109"/>
      <c r="AM10" s="109">
        <f>AL10*1</f>
        <v>0</v>
      </c>
      <c r="AN10" s="109"/>
      <c r="AO10" s="109">
        <f>AN10*5</f>
        <v>0</v>
      </c>
      <c r="AP10" s="109"/>
      <c r="AQ10" s="109">
        <f>AP10*5</f>
        <v>0</v>
      </c>
      <c r="AR10" s="109"/>
      <c r="AS10" s="109">
        <f>AR10*1</f>
        <v>0</v>
      </c>
      <c r="AT10" s="109"/>
      <c r="AU10" s="65">
        <f>AT10*0.5</f>
        <v>0</v>
      </c>
      <c r="AV10" s="109"/>
      <c r="AW10" s="65">
        <f>AV10*1</f>
        <v>0</v>
      </c>
      <c r="AX10" s="65">
        <f>IF(AI10+AK10+AM10+AO10+AQ10+AS10+AU10+AW10&gt;10,10,AI10+AK10+AM10+AO10+AQ10+AS10+AU10+AW10)</f>
        <v>0</v>
      </c>
      <c r="AY10" s="112">
        <f>AG10+AX10</f>
        <v>12</v>
      </c>
      <c r="AZ10" s="113">
        <f>S10+AB10+AY10</f>
        <v>181</v>
      </c>
    </row>
    <row r="11" spans="1:52" s="118" customFormat="1" ht="16.5">
      <c r="A11" s="104">
        <v>7</v>
      </c>
      <c r="B11" s="105" t="s">
        <v>154</v>
      </c>
      <c r="C11" s="106">
        <v>21686</v>
      </c>
      <c r="D11" s="107" t="s">
        <v>34</v>
      </c>
      <c r="E11" s="125" t="s">
        <v>29</v>
      </c>
      <c r="F11" s="105" t="s">
        <v>146</v>
      </c>
      <c r="G11" s="108">
        <v>16</v>
      </c>
      <c r="H11" s="109">
        <f>G11*6</f>
        <v>96</v>
      </c>
      <c r="I11" s="109"/>
      <c r="J11" s="109">
        <f>I11*6</f>
        <v>0</v>
      </c>
      <c r="K11" s="109">
        <v>20</v>
      </c>
      <c r="L11" s="109">
        <f>IF(K11&gt;4,K11*2+4,K11*3)</f>
        <v>44</v>
      </c>
      <c r="M11" s="110"/>
      <c r="N11" s="109">
        <f>IF(M11&gt;4,M11*2+4,M11*3)</f>
        <v>0</v>
      </c>
      <c r="O11" s="110">
        <v>5</v>
      </c>
      <c r="P11" s="110">
        <f>O11*2</f>
        <v>10</v>
      </c>
      <c r="Q11" s="110">
        <v>4</v>
      </c>
      <c r="R11" s="110">
        <f>Q11*3</f>
        <v>12</v>
      </c>
      <c r="S11" s="111">
        <f>H11+J11+L11+N11+P11+R11</f>
        <v>162</v>
      </c>
      <c r="T11" s="104"/>
      <c r="U11" s="109">
        <f>IF(T11=0,0,6)</f>
        <v>0</v>
      </c>
      <c r="V11" s="109"/>
      <c r="W11" s="109">
        <f>V11*4</f>
        <v>0</v>
      </c>
      <c r="X11" s="109"/>
      <c r="Y11" s="109">
        <f>X11*3</f>
        <v>0</v>
      </c>
      <c r="Z11" s="109"/>
      <c r="AA11" s="109">
        <f>IF(Z11=0,0,6)</f>
        <v>0</v>
      </c>
      <c r="AB11" s="111">
        <f>U11+W11+Y11+AA11</f>
        <v>0</v>
      </c>
      <c r="AC11" s="104"/>
      <c r="AD11" s="109"/>
      <c r="AE11" s="111"/>
      <c r="AF11" s="104">
        <v>1</v>
      </c>
      <c r="AG11" s="109">
        <f>AF11*12</f>
        <v>12</v>
      </c>
      <c r="AH11" s="109">
        <v>1</v>
      </c>
      <c r="AI11" s="109">
        <f>AH11*5</f>
        <v>5</v>
      </c>
      <c r="AJ11" s="109"/>
      <c r="AK11" s="109">
        <f>AJ11*3</f>
        <v>0</v>
      </c>
      <c r="AL11" s="109"/>
      <c r="AM11" s="109">
        <f>AL11*1</f>
        <v>0</v>
      </c>
      <c r="AN11" s="109"/>
      <c r="AO11" s="109">
        <f>AN11*5</f>
        <v>0</v>
      </c>
      <c r="AP11" s="109"/>
      <c r="AQ11" s="109">
        <f>AP11*5</f>
        <v>0</v>
      </c>
      <c r="AR11" s="109"/>
      <c r="AS11" s="109">
        <f>AR11*1</f>
        <v>0</v>
      </c>
      <c r="AT11" s="109"/>
      <c r="AU11" s="65">
        <f>AT11*0.5</f>
        <v>0</v>
      </c>
      <c r="AV11" s="109"/>
      <c r="AW11" s="65">
        <f>AV11*1</f>
        <v>0</v>
      </c>
      <c r="AX11" s="65">
        <f>IF(AI11+AK11+AM11+AO11+AQ11+AS11+AU11+AW11&gt;10,10,AI11+AK11+AM11+AO11+AQ11+AS11+AU11+AW11)</f>
        <v>5</v>
      </c>
      <c r="AY11" s="112">
        <f>AG11+AX11</f>
        <v>17</v>
      </c>
      <c r="AZ11" s="113">
        <f>S11+AB11+AY11</f>
        <v>179</v>
      </c>
    </row>
    <row r="12" spans="1:52" s="118" customFormat="1" ht="16.5">
      <c r="A12" s="104">
        <v>8</v>
      </c>
      <c r="B12" s="105" t="s">
        <v>205</v>
      </c>
      <c r="C12" s="106">
        <v>21502</v>
      </c>
      <c r="D12" s="107" t="s">
        <v>34</v>
      </c>
      <c r="E12" s="125" t="s">
        <v>29</v>
      </c>
      <c r="F12" s="105" t="s">
        <v>146</v>
      </c>
      <c r="G12" s="108">
        <v>16</v>
      </c>
      <c r="H12" s="109">
        <f>G12*6</f>
        <v>96</v>
      </c>
      <c r="I12" s="109"/>
      <c r="J12" s="109">
        <f>I12*6</f>
        <v>0</v>
      </c>
      <c r="K12" s="109">
        <v>17</v>
      </c>
      <c r="L12" s="109">
        <f>IF(K12&gt;4,K12*2+4,K12*3)</f>
        <v>38</v>
      </c>
      <c r="M12" s="110"/>
      <c r="N12" s="109">
        <f>IF(M12&gt;4,M12*2+4,M12*3)</f>
        <v>0</v>
      </c>
      <c r="O12" s="110">
        <v>5</v>
      </c>
      <c r="P12" s="110">
        <f>O12*2</f>
        <v>10</v>
      </c>
      <c r="Q12" s="110">
        <v>7</v>
      </c>
      <c r="R12" s="110">
        <f>Q12*3</f>
        <v>21</v>
      </c>
      <c r="S12" s="111">
        <f>H12+J12+L12+N12+P12+R12</f>
        <v>165</v>
      </c>
      <c r="T12" s="104"/>
      <c r="U12" s="109">
        <f>IF(T12=0,0,6)</f>
        <v>0</v>
      </c>
      <c r="V12" s="109"/>
      <c r="W12" s="109">
        <f>V12*4</f>
        <v>0</v>
      </c>
      <c r="X12" s="109"/>
      <c r="Y12" s="109">
        <f>X12*3</f>
        <v>0</v>
      </c>
      <c r="Z12" s="109"/>
      <c r="AA12" s="109">
        <f>IF(Z12=0,0,6)</f>
        <v>0</v>
      </c>
      <c r="AB12" s="111">
        <f>U12+W12+Y12+AA12</f>
        <v>0</v>
      </c>
      <c r="AC12" s="104"/>
      <c r="AD12" s="109"/>
      <c r="AE12" s="111"/>
      <c r="AF12" s="104">
        <v>1</v>
      </c>
      <c r="AG12" s="109">
        <f>AF12*12</f>
        <v>12</v>
      </c>
      <c r="AH12" s="109"/>
      <c r="AI12" s="109">
        <f>AH12*5</f>
        <v>0</v>
      </c>
      <c r="AJ12" s="109"/>
      <c r="AK12" s="109">
        <f>AJ12*3</f>
        <v>0</v>
      </c>
      <c r="AL12" s="109"/>
      <c r="AM12" s="109">
        <f>AL12*1</f>
        <v>0</v>
      </c>
      <c r="AN12" s="109"/>
      <c r="AO12" s="109">
        <f>AN12*5</f>
        <v>0</v>
      </c>
      <c r="AP12" s="109"/>
      <c r="AQ12" s="109">
        <f>AP12*5</f>
        <v>0</v>
      </c>
      <c r="AR12" s="109"/>
      <c r="AS12" s="109">
        <f>AR12*1</f>
        <v>0</v>
      </c>
      <c r="AT12" s="109"/>
      <c r="AU12" s="65">
        <f>AT12*0.5</f>
        <v>0</v>
      </c>
      <c r="AV12" s="109"/>
      <c r="AW12" s="65">
        <f>AV12*1</f>
        <v>0</v>
      </c>
      <c r="AX12" s="65">
        <f>IF(AI12+AK12+AM12+AO12+AQ12+AS12+AU12+AW12&gt;10,10,AI12+AK12+AM12+AO12+AQ12+AS12+AU12+AW12)</f>
        <v>0</v>
      </c>
      <c r="AY12" s="112">
        <f>AG12+AX12</f>
        <v>12</v>
      </c>
      <c r="AZ12" s="113">
        <f>S12+AB12+AY12</f>
        <v>177</v>
      </c>
    </row>
    <row r="13" spans="1:52" s="118" customFormat="1" ht="16.5">
      <c r="A13" s="104">
        <v>9</v>
      </c>
      <c r="B13" s="105" t="s">
        <v>166</v>
      </c>
      <c r="C13" s="106">
        <v>21767</v>
      </c>
      <c r="D13" s="107" t="s">
        <v>34</v>
      </c>
      <c r="E13" s="125" t="s">
        <v>29</v>
      </c>
      <c r="F13" s="105" t="s">
        <v>146</v>
      </c>
      <c r="G13" s="108">
        <v>16</v>
      </c>
      <c r="H13" s="109">
        <f>G13*6</f>
        <v>96</v>
      </c>
      <c r="I13" s="109"/>
      <c r="J13" s="109">
        <f>I13*6</f>
        <v>0</v>
      </c>
      <c r="K13" s="109">
        <v>17</v>
      </c>
      <c r="L13" s="109">
        <f>IF(K13&gt;4,K13*2+4,K13*3)</f>
        <v>38</v>
      </c>
      <c r="M13" s="110"/>
      <c r="N13" s="109">
        <f>IF(M13&gt;4,M13*2+4,M13*3)</f>
        <v>0</v>
      </c>
      <c r="O13" s="110">
        <v>5</v>
      </c>
      <c r="P13" s="110">
        <f>O13*2</f>
        <v>10</v>
      </c>
      <c r="Q13" s="110">
        <v>7</v>
      </c>
      <c r="R13" s="110">
        <f>Q13*3</f>
        <v>21</v>
      </c>
      <c r="S13" s="111">
        <f>H13+J13+L13+N13+P13+R13</f>
        <v>165</v>
      </c>
      <c r="T13" s="104"/>
      <c r="U13" s="109">
        <f>IF(T13=0,0,6)</f>
        <v>0</v>
      </c>
      <c r="V13" s="109"/>
      <c r="W13" s="109">
        <f>V13*4</f>
        <v>0</v>
      </c>
      <c r="X13" s="109"/>
      <c r="Y13" s="109">
        <f>X13*3</f>
        <v>0</v>
      </c>
      <c r="Z13" s="109"/>
      <c r="AA13" s="109">
        <f>IF(Z13=0,0,6)</f>
        <v>0</v>
      </c>
      <c r="AB13" s="111">
        <f>U13+W13+Y13+AA13</f>
        <v>0</v>
      </c>
      <c r="AC13" s="104"/>
      <c r="AD13" s="109"/>
      <c r="AE13" s="111"/>
      <c r="AF13" s="104">
        <v>1</v>
      </c>
      <c r="AG13" s="109">
        <f>AF13*12</f>
        <v>12</v>
      </c>
      <c r="AH13" s="109"/>
      <c r="AI13" s="109">
        <f>AH13*5</f>
        <v>0</v>
      </c>
      <c r="AJ13" s="109"/>
      <c r="AK13" s="109">
        <f>AJ13*3</f>
        <v>0</v>
      </c>
      <c r="AL13" s="109"/>
      <c r="AM13" s="109">
        <f>AL13*1</f>
        <v>0</v>
      </c>
      <c r="AN13" s="109"/>
      <c r="AO13" s="109">
        <f>AN13*5</f>
        <v>0</v>
      </c>
      <c r="AP13" s="109"/>
      <c r="AQ13" s="109">
        <f>AP13*5</f>
        <v>0</v>
      </c>
      <c r="AR13" s="109"/>
      <c r="AS13" s="109">
        <f>AR13*1</f>
        <v>0</v>
      </c>
      <c r="AT13" s="109"/>
      <c r="AU13" s="65">
        <f>AT13*0.5</f>
        <v>0</v>
      </c>
      <c r="AV13" s="109"/>
      <c r="AW13" s="65">
        <f>AV13*1</f>
        <v>0</v>
      </c>
      <c r="AX13" s="65">
        <f>IF(AI13+AK13+AM13+AO13+AQ13+AS13+AU13+AW13&gt;10,10,AI13+AK13+AM13+AO13+AQ13+AS13+AU13+AW13)</f>
        <v>0</v>
      </c>
      <c r="AY13" s="112">
        <f>AG13+AX13</f>
        <v>12</v>
      </c>
      <c r="AZ13" s="113">
        <f>S13+AB13+AY13</f>
        <v>177</v>
      </c>
    </row>
    <row r="14" spans="1:52" s="118" customFormat="1" ht="16.5">
      <c r="A14" s="104">
        <v>10</v>
      </c>
      <c r="B14" s="105" t="s">
        <v>206</v>
      </c>
      <c r="C14" s="106">
        <v>23587</v>
      </c>
      <c r="D14" s="107" t="s">
        <v>34</v>
      </c>
      <c r="E14" s="125" t="s">
        <v>29</v>
      </c>
      <c r="F14" s="105" t="s">
        <v>146</v>
      </c>
      <c r="G14" s="108">
        <v>16</v>
      </c>
      <c r="H14" s="109">
        <f>G14*6</f>
        <v>96</v>
      </c>
      <c r="I14" s="109"/>
      <c r="J14" s="109">
        <f>I14*6</f>
        <v>0</v>
      </c>
      <c r="K14" s="109">
        <v>16</v>
      </c>
      <c r="L14" s="109">
        <f>IF(K14&gt;4,K14*2+4,K14*3)</f>
        <v>36</v>
      </c>
      <c r="M14" s="110"/>
      <c r="N14" s="109">
        <f>IF(M14&gt;4,M14*2+4,M14*3)</f>
        <v>0</v>
      </c>
      <c r="O14" s="110">
        <v>5</v>
      </c>
      <c r="P14" s="110">
        <f>O14*2</f>
        <v>10</v>
      </c>
      <c r="Q14" s="110">
        <v>7</v>
      </c>
      <c r="R14" s="110">
        <f>Q14*3</f>
        <v>21</v>
      </c>
      <c r="S14" s="111">
        <f>H14+J14+L14+N14+P14+R14</f>
        <v>163</v>
      </c>
      <c r="T14" s="104"/>
      <c r="U14" s="109">
        <f>IF(T14=0,0,6)</f>
        <v>0</v>
      </c>
      <c r="V14" s="109"/>
      <c r="W14" s="109">
        <f>V14*4</f>
        <v>0</v>
      </c>
      <c r="X14" s="109"/>
      <c r="Y14" s="109">
        <f>X14*3</f>
        <v>0</v>
      </c>
      <c r="Z14" s="109"/>
      <c r="AA14" s="109">
        <f>IF(Z14=0,0,6)</f>
        <v>0</v>
      </c>
      <c r="AB14" s="111">
        <f>U14+W14+Y14+AA14</f>
        <v>0</v>
      </c>
      <c r="AC14" s="104"/>
      <c r="AD14" s="109"/>
      <c r="AE14" s="111" t="s">
        <v>68</v>
      </c>
      <c r="AF14" s="104">
        <v>1</v>
      </c>
      <c r="AG14" s="109">
        <f>AF14*12</f>
        <v>12</v>
      </c>
      <c r="AH14" s="109"/>
      <c r="AI14" s="109">
        <f>AH14*5</f>
        <v>0</v>
      </c>
      <c r="AJ14" s="109"/>
      <c r="AK14" s="109">
        <f>AJ14*3</f>
        <v>0</v>
      </c>
      <c r="AL14" s="109"/>
      <c r="AM14" s="109">
        <f>AL14*1</f>
        <v>0</v>
      </c>
      <c r="AN14" s="109"/>
      <c r="AO14" s="109">
        <f>AN14*5</f>
        <v>0</v>
      </c>
      <c r="AP14" s="109"/>
      <c r="AQ14" s="109">
        <f>AP14*5</f>
        <v>0</v>
      </c>
      <c r="AR14" s="109"/>
      <c r="AS14" s="109">
        <f>AR14*1</f>
        <v>0</v>
      </c>
      <c r="AT14" s="109"/>
      <c r="AU14" s="65">
        <f>AT14*0.5</f>
        <v>0</v>
      </c>
      <c r="AV14" s="109"/>
      <c r="AW14" s="65">
        <f>AV14*1</f>
        <v>0</v>
      </c>
      <c r="AX14" s="65">
        <f>IF(AI14+AK14+AM14+AO14+AQ14+AS14+AU14+AW14&gt;10,10,AI14+AK14+AM14+AO14+AQ14+AS14+AU14+AW14)</f>
        <v>0</v>
      </c>
      <c r="AY14" s="112">
        <f>AG14+AX14</f>
        <v>12</v>
      </c>
      <c r="AZ14" s="113">
        <f>S14+AB14+AY14</f>
        <v>175</v>
      </c>
    </row>
    <row r="15" spans="1:52" s="118" customFormat="1" ht="16.5">
      <c r="A15" s="104">
        <v>11</v>
      </c>
      <c r="B15" s="105" t="s">
        <v>155</v>
      </c>
      <c r="C15" s="106">
        <v>22555</v>
      </c>
      <c r="D15" s="107" t="s">
        <v>34</v>
      </c>
      <c r="E15" s="125" t="s">
        <v>29</v>
      </c>
      <c r="F15" s="105" t="s">
        <v>146</v>
      </c>
      <c r="G15" s="108">
        <v>16</v>
      </c>
      <c r="H15" s="109">
        <f>G15*6</f>
        <v>96</v>
      </c>
      <c r="I15" s="109"/>
      <c r="J15" s="109">
        <f>I15*6</f>
        <v>0</v>
      </c>
      <c r="K15" s="109">
        <v>15</v>
      </c>
      <c r="L15" s="109">
        <f>IF(K15&gt;4,K15*2+4,K15*3)</f>
        <v>34</v>
      </c>
      <c r="M15" s="110"/>
      <c r="N15" s="109">
        <f>IF(M15&gt;4,M15*2+4,M15*3)</f>
        <v>0</v>
      </c>
      <c r="O15" s="110">
        <v>5</v>
      </c>
      <c r="P15" s="110">
        <f>O15*2</f>
        <v>10</v>
      </c>
      <c r="Q15" s="110">
        <v>7</v>
      </c>
      <c r="R15" s="110">
        <f>Q15*3</f>
        <v>21</v>
      </c>
      <c r="S15" s="111">
        <f>H15+J15+L15+N15+P15+R15</f>
        <v>161</v>
      </c>
      <c r="T15" s="104"/>
      <c r="U15" s="109">
        <f>IF(T15=0,0,6)</f>
        <v>0</v>
      </c>
      <c r="V15" s="109"/>
      <c r="W15" s="109">
        <f>V15*4</f>
        <v>0</v>
      </c>
      <c r="X15" s="109"/>
      <c r="Y15" s="109">
        <f>X15*3</f>
        <v>0</v>
      </c>
      <c r="Z15" s="109"/>
      <c r="AA15" s="109">
        <f>IF(Z15=0,0,6)</f>
        <v>0</v>
      </c>
      <c r="AB15" s="111">
        <f>U15+W15+Y15+AA15</f>
        <v>0</v>
      </c>
      <c r="AC15" s="104"/>
      <c r="AD15" s="109"/>
      <c r="AE15" s="111"/>
      <c r="AF15" s="104">
        <v>1</v>
      </c>
      <c r="AG15" s="109">
        <f>AF15*12</f>
        <v>12</v>
      </c>
      <c r="AH15" s="109"/>
      <c r="AI15" s="109">
        <f>AH15*5</f>
        <v>0</v>
      </c>
      <c r="AJ15" s="109"/>
      <c r="AK15" s="109">
        <f>AJ15*3</f>
        <v>0</v>
      </c>
      <c r="AL15" s="109"/>
      <c r="AM15" s="109">
        <f>AL15*1</f>
        <v>0</v>
      </c>
      <c r="AN15" s="109"/>
      <c r="AO15" s="109">
        <f>AN15*5</f>
        <v>0</v>
      </c>
      <c r="AP15" s="109"/>
      <c r="AQ15" s="109">
        <f>AP15*5</f>
        <v>0</v>
      </c>
      <c r="AR15" s="109"/>
      <c r="AS15" s="109">
        <f>AR15*1</f>
        <v>0</v>
      </c>
      <c r="AT15" s="109"/>
      <c r="AU15" s="65">
        <f>AT15*0.5</f>
        <v>0</v>
      </c>
      <c r="AV15" s="109"/>
      <c r="AW15" s="65">
        <f>AV15*1</f>
        <v>0</v>
      </c>
      <c r="AX15" s="65">
        <f>IF(AI15+AK15+AM15+AO15+AQ15+AS15+AU15+AW15&gt;10,10,AI15+AK15+AM15+AO15+AQ15+AS15+AU15+AW15)</f>
        <v>0</v>
      </c>
      <c r="AY15" s="112">
        <f>AG15+AX15</f>
        <v>12</v>
      </c>
      <c r="AZ15" s="113">
        <f>S15+AB15+AY15</f>
        <v>173</v>
      </c>
    </row>
    <row r="16" spans="1:52" s="118" customFormat="1" ht="16.5">
      <c r="A16" s="104">
        <v>12</v>
      </c>
      <c r="B16" s="105" t="s">
        <v>158</v>
      </c>
      <c r="C16" s="106">
        <v>22561</v>
      </c>
      <c r="D16" s="107" t="s">
        <v>34</v>
      </c>
      <c r="E16" s="125" t="s">
        <v>29</v>
      </c>
      <c r="F16" s="105" t="s">
        <v>146</v>
      </c>
      <c r="G16" s="108">
        <v>16</v>
      </c>
      <c r="H16" s="109">
        <f>G16*6</f>
        <v>96</v>
      </c>
      <c r="I16" s="109"/>
      <c r="J16" s="109">
        <f>I16*6</f>
        <v>0</v>
      </c>
      <c r="K16" s="109">
        <v>15</v>
      </c>
      <c r="L16" s="109">
        <f>IF(K16&gt;4,K16*2+4,K16*3)</f>
        <v>34</v>
      </c>
      <c r="M16" s="110"/>
      <c r="N16" s="109">
        <f>IF(M16&gt;4,M16*2+4,M16*3)</f>
        <v>0</v>
      </c>
      <c r="O16" s="110">
        <v>5</v>
      </c>
      <c r="P16" s="110">
        <f>O16*2</f>
        <v>10</v>
      </c>
      <c r="Q16" s="110">
        <v>7</v>
      </c>
      <c r="R16" s="110">
        <f>Q16*3</f>
        <v>21</v>
      </c>
      <c r="S16" s="111">
        <f>H16+J16+L16+N16+P16+R16</f>
        <v>161</v>
      </c>
      <c r="T16" s="104"/>
      <c r="U16" s="109">
        <f>IF(T16=0,0,6)</f>
        <v>0</v>
      </c>
      <c r="V16" s="109"/>
      <c r="W16" s="109">
        <f>V16*4</f>
        <v>0</v>
      </c>
      <c r="X16" s="109"/>
      <c r="Y16" s="109">
        <f>X16*3</f>
        <v>0</v>
      </c>
      <c r="Z16" s="109"/>
      <c r="AA16" s="109">
        <f>IF(Z16=0,0,6)</f>
        <v>0</v>
      </c>
      <c r="AB16" s="111">
        <f>U16+W16+Y16+AA16</f>
        <v>0</v>
      </c>
      <c r="AC16" s="104"/>
      <c r="AD16" s="109"/>
      <c r="AE16" s="111"/>
      <c r="AF16" s="104">
        <v>1</v>
      </c>
      <c r="AG16" s="109">
        <f>AF16*12</f>
        <v>12</v>
      </c>
      <c r="AH16" s="109"/>
      <c r="AI16" s="109">
        <f>AH16*5</f>
        <v>0</v>
      </c>
      <c r="AJ16" s="109"/>
      <c r="AK16" s="109">
        <f>AJ16*3</f>
        <v>0</v>
      </c>
      <c r="AL16" s="109"/>
      <c r="AM16" s="109">
        <f>AL16*1</f>
        <v>0</v>
      </c>
      <c r="AN16" s="109"/>
      <c r="AO16" s="109">
        <f>AN16*5</f>
        <v>0</v>
      </c>
      <c r="AP16" s="109"/>
      <c r="AQ16" s="109">
        <f>AP16*5</f>
        <v>0</v>
      </c>
      <c r="AR16" s="109"/>
      <c r="AS16" s="109">
        <f>AR16*1</f>
        <v>0</v>
      </c>
      <c r="AT16" s="109"/>
      <c r="AU16" s="65">
        <f>AT16*0.5</f>
        <v>0</v>
      </c>
      <c r="AV16" s="109"/>
      <c r="AW16" s="65">
        <f>AV16*1</f>
        <v>0</v>
      </c>
      <c r="AX16" s="65">
        <f>IF(AI16+AK16+AM16+AO16+AQ16+AS16+AU16+AW16&gt;10,10,AI16+AK16+AM16+AO16+AQ16+AS16+AU16+AW16)</f>
        <v>0</v>
      </c>
      <c r="AY16" s="112">
        <f>AG16+AX16</f>
        <v>12</v>
      </c>
      <c r="AZ16" s="113">
        <f>S16+AB16+AY16</f>
        <v>173</v>
      </c>
    </row>
    <row r="17" spans="1:52" s="118" customFormat="1" ht="16.5">
      <c r="A17" s="104">
        <v>13</v>
      </c>
      <c r="B17" s="105" t="s">
        <v>162</v>
      </c>
      <c r="C17" s="106">
        <v>24027</v>
      </c>
      <c r="D17" s="107" t="s">
        <v>35</v>
      </c>
      <c r="E17" s="125" t="s">
        <v>29</v>
      </c>
      <c r="F17" s="105" t="s">
        <v>146</v>
      </c>
      <c r="G17" s="108">
        <v>16</v>
      </c>
      <c r="H17" s="109">
        <f>G17*6</f>
        <v>96</v>
      </c>
      <c r="I17" s="109"/>
      <c r="J17" s="109">
        <f>I17*6</f>
        <v>0</v>
      </c>
      <c r="K17" s="109">
        <v>18</v>
      </c>
      <c r="L17" s="109">
        <f>IF(K17&gt;4,K17*2+4,K17*3)</f>
        <v>40</v>
      </c>
      <c r="M17" s="110"/>
      <c r="N17" s="109">
        <f>IF(M17&gt;4,M17*2+4,M17*3)</f>
        <v>0</v>
      </c>
      <c r="O17" s="110">
        <v>5</v>
      </c>
      <c r="P17" s="110">
        <f>O17*2</f>
        <v>10</v>
      </c>
      <c r="Q17" s="110">
        <v>5</v>
      </c>
      <c r="R17" s="110">
        <f>Q17*3</f>
        <v>15</v>
      </c>
      <c r="S17" s="111">
        <f>H17+J17+L17+N17+P17+R17</f>
        <v>161</v>
      </c>
      <c r="T17" s="104"/>
      <c r="U17" s="109">
        <f>IF(T17=0,0,6)</f>
        <v>0</v>
      </c>
      <c r="V17" s="109"/>
      <c r="W17" s="109">
        <f>V17*4</f>
        <v>0</v>
      </c>
      <c r="X17" s="109"/>
      <c r="Y17" s="109">
        <f>X17*3</f>
        <v>0</v>
      </c>
      <c r="Z17" s="109"/>
      <c r="AA17" s="109">
        <f>IF(Z17=0,0,6)</f>
        <v>0</v>
      </c>
      <c r="AB17" s="111">
        <f>U17+W17+Y17+AA17</f>
        <v>0</v>
      </c>
      <c r="AC17" s="104"/>
      <c r="AD17" s="109"/>
      <c r="AE17" s="111"/>
      <c r="AF17" s="104">
        <v>1</v>
      </c>
      <c r="AG17" s="109">
        <f>AF17*12</f>
        <v>12</v>
      </c>
      <c r="AH17" s="109"/>
      <c r="AI17" s="109">
        <f>AH17*5</f>
        <v>0</v>
      </c>
      <c r="AJ17" s="109"/>
      <c r="AK17" s="109">
        <f>AJ17*3</f>
        <v>0</v>
      </c>
      <c r="AL17" s="109"/>
      <c r="AM17" s="109">
        <f>AL17*1</f>
        <v>0</v>
      </c>
      <c r="AN17" s="109"/>
      <c r="AO17" s="109">
        <f>AN17*5</f>
        <v>0</v>
      </c>
      <c r="AP17" s="109"/>
      <c r="AQ17" s="109">
        <f>AP17*5</f>
        <v>0</v>
      </c>
      <c r="AR17" s="109"/>
      <c r="AS17" s="109">
        <f>AR17*1</f>
        <v>0</v>
      </c>
      <c r="AT17" s="109"/>
      <c r="AU17" s="65">
        <f>AT17*0.5</f>
        <v>0</v>
      </c>
      <c r="AV17" s="109"/>
      <c r="AW17" s="65">
        <f>AV17*1</f>
        <v>0</v>
      </c>
      <c r="AX17" s="65">
        <f>IF(AI17+AK17+AM17+AO17+AQ17+AS17+AU17+AW17&gt;10,10,AI17+AK17+AM17+AO17+AQ17+AS17+AU17+AW17)</f>
        <v>0</v>
      </c>
      <c r="AY17" s="112">
        <f>AG17+AX17</f>
        <v>12</v>
      </c>
      <c r="AZ17" s="113">
        <f>S17+AB17+AY17</f>
        <v>173</v>
      </c>
    </row>
    <row r="18" spans="1:52" s="118" customFormat="1" ht="16.5">
      <c r="A18" s="104">
        <v>14</v>
      </c>
      <c r="B18" s="105" t="s">
        <v>161</v>
      </c>
      <c r="C18" s="106">
        <v>22911</v>
      </c>
      <c r="D18" s="107" t="s">
        <v>34</v>
      </c>
      <c r="E18" s="125" t="s">
        <v>29</v>
      </c>
      <c r="F18" s="105" t="s">
        <v>146</v>
      </c>
      <c r="G18" s="108">
        <v>16</v>
      </c>
      <c r="H18" s="109">
        <f>G18*6</f>
        <v>96</v>
      </c>
      <c r="I18" s="109"/>
      <c r="J18" s="109">
        <f>I18*6</f>
        <v>0</v>
      </c>
      <c r="K18" s="109">
        <v>13</v>
      </c>
      <c r="L18" s="109">
        <f>IF(K18&gt;4,K18*2+4,K18*3)</f>
        <v>30</v>
      </c>
      <c r="M18" s="110"/>
      <c r="N18" s="109">
        <f>IF(M18&gt;4,M18*2+4,M18*3)</f>
        <v>0</v>
      </c>
      <c r="O18" s="110">
        <v>5</v>
      </c>
      <c r="P18" s="110">
        <f>O18*2</f>
        <v>10</v>
      </c>
      <c r="Q18" s="110">
        <v>7</v>
      </c>
      <c r="R18" s="110">
        <f>Q18*3</f>
        <v>21</v>
      </c>
      <c r="S18" s="111">
        <f>H18+J18+L18+N18+P18+R18</f>
        <v>157</v>
      </c>
      <c r="T18" s="104"/>
      <c r="U18" s="109">
        <f>IF(T18=0,0,6)</f>
        <v>0</v>
      </c>
      <c r="V18" s="109"/>
      <c r="W18" s="109">
        <f>V18*4</f>
        <v>0</v>
      </c>
      <c r="X18" s="109"/>
      <c r="Y18" s="109">
        <f>X18*3</f>
        <v>0</v>
      </c>
      <c r="Z18" s="109"/>
      <c r="AA18" s="109">
        <f>IF(Z18=0,0,6)</f>
        <v>0</v>
      </c>
      <c r="AB18" s="111">
        <f>U18+W18+Y18+AA18</f>
        <v>0</v>
      </c>
      <c r="AC18" s="104"/>
      <c r="AD18" s="109"/>
      <c r="AE18" s="111"/>
      <c r="AF18" s="104">
        <v>1</v>
      </c>
      <c r="AG18" s="109">
        <f>AF18*12</f>
        <v>12</v>
      </c>
      <c r="AH18" s="109"/>
      <c r="AI18" s="109">
        <f>AH18*5</f>
        <v>0</v>
      </c>
      <c r="AJ18" s="109"/>
      <c r="AK18" s="109">
        <f>AJ18*3</f>
        <v>0</v>
      </c>
      <c r="AL18" s="109"/>
      <c r="AM18" s="109">
        <f>AL18*1</f>
        <v>0</v>
      </c>
      <c r="AN18" s="109"/>
      <c r="AO18" s="109">
        <f>AN18*5</f>
        <v>0</v>
      </c>
      <c r="AP18" s="109"/>
      <c r="AQ18" s="109">
        <f>AP18*5</f>
        <v>0</v>
      </c>
      <c r="AR18" s="109"/>
      <c r="AS18" s="109">
        <f>AR18*1</f>
        <v>0</v>
      </c>
      <c r="AT18" s="109"/>
      <c r="AU18" s="65">
        <f>AT18*0.5</f>
        <v>0</v>
      </c>
      <c r="AV18" s="109"/>
      <c r="AW18" s="65">
        <f>AV18*1</f>
        <v>0</v>
      </c>
      <c r="AX18" s="65">
        <f>IF(AI18+AK18+AM18+AO18+AQ18+AS18+AU18+AW18&gt;10,10,AI18+AK18+AM18+AO18+AQ18+AS18+AU18+AW18)</f>
        <v>0</v>
      </c>
      <c r="AY18" s="112">
        <f>AG18+AX18</f>
        <v>12</v>
      </c>
      <c r="AZ18" s="113">
        <f>S18+AB18+AY18</f>
        <v>169</v>
      </c>
    </row>
    <row r="19" spans="1:52" s="118" customFormat="1" ht="16.5">
      <c r="A19" s="104">
        <v>15</v>
      </c>
      <c r="B19" s="105" t="s">
        <v>165</v>
      </c>
      <c r="C19" s="106">
        <v>22327</v>
      </c>
      <c r="D19" s="107" t="s">
        <v>34</v>
      </c>
      <c r="E19" s="125" t="s">
        <v>29</v>
      </c>
      <c r="F19" s="105" t="s">
        <v>146</v>
      </c>
      <c r="G19" s="108">
        <v>14</v>
      </c>
      <c r="H19" s="109">
        <f>G19*6</f>
        <v>84</v>
      </c>
      <c r="I19" s="109"/>
      <c r="J19" s="109">
        <f>I19*6</f>
        <v>0</v>
      </c>
      <c r="K19" s="109">
        <v>19</v>
      </c>
      <c r="L19" s="109">
        <f>IF(K19&gt;4,K19*2+4,K19*3)</f>
        <v>42</v>
      </c>
      <c r="M19" s="110"/>
      <c r="N19" s="109">
        <f>IF(M19&gt;4,M19*2+4,M19*3)</f>
        <v>0</v>
      </c>
      <c r="O19" s="110">
        <v>5</v>
      </c>
      <c r="P19" s="110">
        <f>O19*2</f>
        <v>10</v>
      </c>
      <c r="Q19" s="110">
        <v>6</v>
      </c>
      <c r="R19" s="110">
        <f>Q19*3</f>
        <v>18</v>
      </c>
      <c r="S19" s="111">
        <f>H19+J19+L19+N19+P19+R19</f>
        <v>154</v>
      </c>
      <c r="T19" s="104"/>
      <c r="U19" s="109">
        <f>IF(T19=0,0,6)</f>
        <v>0</v>
      </c>
      <c r="V19" s="109"/>
      <c r="W19" s="109">
        <f>V19*4</f>
        <v>0</v>
      </c>
      <c r="X19" s="109"/>
      <c r="Y19" s="109">
        <f>X19*3</f>
        <v>0</v>
      </c>
      <c r="Z19" s="109"/>
      <c r="AA19" s="109">
        <f>IF(Z19=0,0,6)</f>
        <v>0</v>
      </c>
      <c r="AB19" s="111">
        <f>U19+W19+Y19+AA19</f>
        <v>0</v>
      </c>
      <c r="AC19" s="104"/>
      <c r="AD19" s="109"/>
      <c r="AE19" s="111"/>
      <c r="AF19" s="104">
        <v>1</v>
      </c>
      <c r="AG19" s="109">
        <f>AF19*12</f>
        <v>12</v>
      </c>
      <c r="AH19" s="109"/>
      <c r="AI19" s="109">
        <f>AH19*5</f>
        <v>0</v>
      </c>
      <c r="AJ19" s="109"/>
      <c r="AK19" s="109">
        <f>AJ19*3</f>
        <v>0</v>
      </c>
      <c r="AL19" s="109"/>
      <c r="AM19" s="109">
        <f>AL19*1</f>
        <v>0</v>
      </c>
      <c r="AN19" s="109"/>
      <c r="AO19" s="109">
        <f>AN19*5</f>
        <v>0</v>
      </c>
      <c r="AP19" s="109"/>
      <c r="AQ19" s="109">
        <f>AP19*5</f>
        <v>0</v>
      </c>
      <c r="AR19" s="109"/>
      <c r="AS19" s="109">
        <f>AR19*1</f>
        <v>0</v>
      </c>
      <c r="AT19" s="109"/>
      <c r="AU19" s="65">
        <f>AT19*0.5</f>
        <v>0</v>
      </c>
      <c r="AV19" s="109"/>
      <c r="AW19" s="65">
        <f>AV19*1</f>
        <v>0</v>
      </c>
      <c r="AX19" s="65">
        <f>IF(AI19+AK19+AM19+AO19+AQ19+AS19+AU19+AW19&gt;10,10,AI19+AK19+AM19+AO19+AQ19+AS19+AU19+AW19)</f>
        <v>0</v>
      </c>
      <c r="AY19" s="112">
        <f>AG19+AX19</f>
        <v>12</v>
      </c>
      <c r="AZ19" s="113">
        <f>S19+AB19+AY19</f>
        <v>166</v>
      </c>
    </row>
    <row r="20" spans="1:52" s="118" customFormat="1" ht="16.5">
      <c r="A20" s="104">
        <v>16</v>
      </c>
      <c r="B20" s="105" t="s">
        <v>164</v>
      </c>
      <c r="C20" s="106">
        <v>24757</v>
      </c>
      <c r="D20" s="107" t="s">
        <v>34</v>
      </c>
      <c r="E20" s="125" t="s">
        <v>29</v>
      </c>
      <c r="F20" s="105" t="s">
        <v>146</v>
      </c>
      <c r="G20" s="108">
        <v>16</v>
      </c>
      <c r="H20" s="109">
        <f>G20*6</f>
        <v>96</v>
      </c>
      <c r="I20" s="109"/>
      <c r="J20" s="109">
        <f>I20*6</f>
        <v>0</v>
      </c>
      <c r="K20" s="109">
        <v>14</v>
      </c>
      <c r="L20" s="109">
        <f>IF(K20&gt;4,K20*2+4,K20*3)</f>
        <v>32</v>
      </c>
      <c r="M20" s="110"/>
      <c r="N20" s="109">
        <f>IF(M20&gt;4,M20*2+4,M20*3)</f>
        <v>0</v>
      </c>
      <c r="O20" s="110">
        <v>5</v>
      </c>
      <c r="P20" s="110">
        <f>O20*2</f>
        <v>10</v>
      </c>
      <c r="Q20" s="110">
        <v>5</v>
      </c>
      <c r="R20" s="110">
        <f>Q20*3</f>
        <v>15</v>
      </c>
      <c r="S20" s="111">
        <f>H20+J20+L20+N20+P20+R20</f>
        <v>153</v>
      </c>
      <c r="T20" s="104"/>
      <c r="U20" s="109">
        <f>IF(T20=0,0,6)</f>
        <v>0</v>
      </c>
      <c r="V20" s="109"/>
      <c r="W20" s="109">
        <f>V20*4</f>
        <v>0</v>
      </c>
      <c r="X20" s="109"/>
      <c r="Y20" s="109">
        <f>X20*3</f>
        <v>0</v>
      </c>
      <c r="Z20" s="109"/>
      <c r="AA20" s="109">
        <f>IF(Z20=0,0,6)</f>
        <v>0</v>
      </c>
      <c r="AB20" s="111">
        <f>U20+W20+Y20+AA20</f>
        <v>0</v>
      </c>
      <c r="AC20" s="104"/>
      <c r="AD20" s="109"/>
      <c r="AE20" s="111"/>
      <c r="AF20" s="104">
        <v>1</v>
      </c>
      <c r="AG20" s="109">
        <f>AF20*12</f>
        <v>12</v>
      </c>
      <c r="AH20" s="109"/>
      <c r="AI20" s="109">
        <f>AH20*5</f>
        <v>0</v>
      </c>
      <c r="AJ20" s="109"/>
      <c r="AK20" s="109">
        <f>AJ20*3</f>
        <v>0</v>
      </c>
      <c r="AL20" s="109"/>
      <c r="AM20" s="109">
        <f>AL20*1</f>
        <v>0</v>
      </c>
      <c r="AN20" s="109"/>
      <c r="AO20" s="109">
        <f>AN20*5</f>
        <v>0</v>
      </c>
      <c r="AP20" s="109"/>
      <c r="AQ20" s="109">
        <f>AP20*5</f>
        <v>0</v>
      </c>
      <c r="AR20" s="109"/>
      <c r="AS20" s="109">
        <f>AR20*1</f>
        <v>0</v>
      </c>
      <c r="AT20" s="109"/>
      <c r="AU20" s="65">
        <f>AT20*0.5</f>
        <v>0</v>
      </c>
      <c r="AV20" s="109"/>
      <c r="AW20" s="65">
        <f>AV20*1</f>
        <v>0</v>
      </c>
      <c r="AX20" s="65">
        <f>IF(AI20+AK20+AM20+AO20+AQ20+AS20+AU20+AW20&gt;10,10,AI20+AK20+AM20+AO20+AQ20+AS20+AU20+AW20)</f>
        <v>0</v>
      </c>
      <c r="AY20" s="112">
        <f>AG20+AX20</f>
        <v>12</v>
      </c>
      <c r="AZ20" s="113">
        <f>S20+AB20+AY20</f>
        <v>165</v>
      </c>
    </row>
    <row r="21" spans="1:52" s="118" customFormat="1" ht="16.5">
      <c r="A21" s="104">
        <v>17</v>
      </c>
      <c r="B21" s="105" t="s">
        <v>160</v>
      </c>
      <c r="C21" s="106">
        <v>22884</v>
      </c>
      <c r="D21" s="107" t="s">
        <v>34</v>
      </c>
      <c r="E21" s="125" t="s">
        <v>29</v>
      </c>
      <c r="F21" s="105" t="s">
        <v>146</v>
      </c>
      <c r="G21" s="108">
        <v>14</v>
      </c>
      <c r="H21" s="109">
        <f>G21*6</f>
        <v>84</v>
      </c>
      <c r="I21" s="109"/>
      <c r="J21" s="109">
        <f>I21*6</f>
        <v>0</v>
      </c>
      <c r="K21" s="109">
        <v>14</v>
      </c>
      <c r="L21" s="109">
        <f>IF(K21&gt;4,K21*2+4,K21*3)</f>
        <v>32</v>
      </c>
      <c r="M21" s="110"/>
      <c r="N21" s="109">
        <f>IF(M21&gt;4,M21*2+4,M21*3)</f>
        <v>0</v>
      </c>
      <c r="O21" s="110">
        <v>5</v>
      </c>
      <c r="P21" s="110">
        <f>O21*2</f>
        <v>10</v>
      </c>
      <c r="Q21" s="110">
        <v>7</v>
      </c>
      <c r="R21" s="110">
        <f>Q21*3</f>
        <v>21</v>
      </c>
      <c r="S21" s="111">
        <f>H21+J21+L21+N21+P21+R21</f>
        <v>147</v>
      </c>
      <c r="T21" s="104"/>
      <c r="U21" s="109">
        <f>IF(T21=0,0,6)</f>
        <v>0</v>
      </c>
      <c r="V21" s="109"/>
      <c r="W21" s="109">
        <f>V21*4</f>
        <v>0</v>
      </c>
      <c r="X21" s="109"/>
      <c r="Y21" s="109">
        <f>X21*3</f>
        <v>0</v>
      </c>
      <c r="Z21" s="109"/>
      <c r="AA21" s="109">
        <f>IF(Z21=0,0,6)</f>
        <v>0</v>
      </c>
      <c r="AB21" s="111">
        <f>U21+W21+Y21+AA21</f>
        <v>0</v>
      </c>
      <c r="AC21" s="104"/>
      <c r="AD21" s="109"/>
      <c r="AE21" s="111"/>
      <c r="AF21" s="104">
        <v>1</v>
      </c>
      <c r="AG21" s="109">
        <f>AF21*12</f>
        <v>12</v>
      </c>
      <c r="AH21" s="109"/>
      <c r="AI21" s="109">
        <f>AH21*5</f>
        <v>0</v>
      </c>
      <c r="AJ21" s="109"/>
      <c r="AK21" s="109">
        <f>AJ21*3</f>
        <v>0</v>
      </c>
      <c r="AL21" s="109"/>
      <c r="AM21" s="109">
        <f>AL21*1</f>
        <v>0</v>
      </c>
      <c r="AN21" s="109"/>
      <c r="AO21" s="109">
        <f>AN21*5</f>
        <v>0</v>
      </c>
      <c r="AP21" s="109"/>
      <c r="AQ21" s="109">
        <f>AP21*5</f>
        <v>0</v>
      </c>
      <c r="AR21" s="109"/>
      <c r="AS21" s="109">
        <f>AR21*1</f>
        <v>0</v>
      </c>
      <c r="AT21" s="109"/>
      <c r="AU21" s="65">
        <f>AT21*0.5</f>
        <v>0</v>
      </c>
      <c r="AV21" s="109"/>
      <c r="AW21" s="65">
        <f>AV21*1</f>
        <v>0</v>
      </c>
      <c r="AX21" s="65">
        <f>IF(AI21+AK21+AM21+AO21+AQ21+AS21+AU21+AW21&gt;10,10,AI21+AK21+AM21+AO21+AQ21+AS21+AU21+AW21)</f>
        <v>0</v>
      </c>
      <c r="AY21" s="112">
        <f>AG21+AX21</f>
        <v>12</v>
      </c>
      <c r="AZ21" s="113">
        <f>S21+AB21+AY21</f>
        <v>159</v>
      </c>
    </row>
    <row r="22" spans="1:52" ht="16.5">
      <c r="A22" s="104">
        <v>18</v>
      </c>
      <c r="B22" s="136" t="s">
        <v>248</v>
      </c>
      <c r="C22" s="137">
        <v>23075</v>
      </c>
      <c r="D22" s="138" t="s">
        <v>34</v>
      </c>
      <c r="E22" s="139" t="s">
        <v>29</v>
      </c>
      <c r="F22" s="136" t="s">
        <v>146</v>
      </c>
      <c r="G22" s="140">
        <v>1</v>
      </c>
      <c r="H22" s="141">
        <f>G22*6</f>
        <v>6</v>
      </c>
      <c r="I22" s="141"/>
      <c r="J22" s="141">
        <f>I22*6</f>
        <v>0</v>
      </c>
      <c r="K22" s="141">
        <v>29</v>
      </c>
      <c r="L22" s="141">
        <f>IF(K22&gt;4,K22*2+4,K22*3)</f>
        <v>62</v>
      </c>
      <c r="M22" s="142"/>
      <c r="N22" s="141">
        <f>IF(M22&gt;4,M22*2+4,M22*3)</f>
        <v>0</v>
      </c>
      <c r="O22" s="142">
        <v>1</v>
      </c>
      <c r="P22" s="142">
        <f>O22*2</f>
        <v>2</v>
      </c>
      <c r="Q22" s="142">
        <v>0</v>
      </c>
      <c r="R22" s="110">
        <f>Q22*3</f>
        <v>0</v>
      </c>
      <c r="S22" s="143">
        <f>H22+J22+L22+N22+P22+R22</f>
        <v>70</v>
      </c>
      <c r="T22" s="144"/>
      <c r="U22" s="141">
        <f>IF(T22=0,0,6)</f>
        <v>0</v>
      </c>
      <c r="V22" s="141"/>
      <c r="W22" s="141">
        <f>V22*4</f>
        <v>0</v>
      </c>
      <c r="X22" s="141">
        <v>1</v>
      </c>
      <c r="Y22" s="141">
        <f>X22*3</f>
        <v>3</v>
      </c>
      <c r="Z22" s="141"/>
      <c r="AA22" s="141">
        <f>IF(Z22=0,0,6)</f>
        <v>0</v>
      </c>
      <c r="AB22" s="143">
        <f>U22+W22+Y22+AA22</f>
        <v>3</v>
      </c>
      <c r="AC22" s="144"/>
      <c r="AD22" s="141"/>
      <c r="AE22" s="143"/>
      <c r="AF22" s="144">
        <v>1</v>
      </c>
      <c r="AG22" s="141">
        <f>AF22*12</f>
        <v>12</v>
      </c>
      <c r="AH22" s="141">
        <v>1</v>
      </c>
      <c r="AI22" s="141">
        <f>AH22*5</f>
        <v>5</v>
      </c>
      <c r="AJ22" s="141">
        <v>0</v>
      </c>
      <c r="AK22" s="141">
        <f>AJ22*3</f>
        <v>0</v>
      </c>
      <c r="AL22" s="141">
        <v>1</v>
      </c>
      <c r="AM22" s="141">
        <f>AL22*1</f>
        <v>1</v>
      </c>
      <c r="AN22" s="141"/>
      <c r="AO22" s="141">
        <f>AN22*5</f>
        <v>0</v>
      </c>
      <c r="AP22" s="141"/>
      <c r="AQ22" s="141">
        <f>AP22*5</f>
        <v>0</v>
      </c>
      <c r="AR22" s="141"/>
      <c r="AS22" s="141">
        <f>AR22*1</f>
        <v>0</v>
      </c>
      <c r="AT22" s="141"/>
      <c r="AU22" s="65">
        <f>AT22*0.5</f>
        <v>0</v>
      </c>
      <c r="AV22" s="141"/>
      <c r="AW22" s="65">
        <f>AV22*1</f>
        <v>0</v>
      </c>
      <c r="AX22" s="65">
        <f>IF(AI22+AK22+AM22+AO22+AQ22+AS22+AU22+AW22&gt;10,10,AI22+AK22+AM22+AO22+AQ22+AS22+AU22+AW22)</f>
        <v>6</v>
      </c>
      <c r="AY22" s="145">
        <f>AG22+AX22</f>
        <v>18</v>
      </c>
      <c r="AZ22" s="146">
        <f>S22+AB22+AY22</f>
        <v>91</v>
      </c>
    </row>
    <row r="23" spans="1:52" ht="16.5">
      <c r="A23" s="104">
        <v>19</v>
      </c>
      <c r="B23" s="136" t="s">
        <v>262</v>
      </c>
      <c r="C23" s="137">
        <v>25035</v>
      </c>
      <c r="D23" s="138" t="s">
        <v>34</v>
      </c>
      <c r="E23" s="139" t="s">
        <v>29</v>
      </c>
      <c r="F23" s="136" t="s">
        <v>146</v>
      </c>
      <c r="G23" s="140">
        <v>1</v>
      </c>
      <c r="H23" s="141">
        <f>G23*6</f>
        <v>6</v>
      </c>
      <c r="I23" s="141"/>
      <c r="J23" s="141">
        <f>I23*6</f>
        <v>0</v>
      </c>
      <c r="K23" s="141">
        <v>28</v>
      </c>
      <c r="L23" s="141">
        <f>IF(K23&gt;4,K23*2+4,K23*3)</f>
        <v>60</v>
      </c>
      <c r="M23" s="142"/>
      <c r="N23" s="141">
        <f>IF(M23&gt;4,M23*2+4,M23*3)</f>
        <v>0</v>
      </c>
      <c r="O23" s="142">
        <v>1</v>
      </c>
      <c r="P23" s="142">
        <f>O23*2</f>
        <v>2</v>
      </c>
      <c r="Q23" s="142">
        <v>0</v>
      </c>
      <c r="R23" s="110">
        <f>Q23*3</f>
        <v>0</v>
      </c>
      <c r="S23" s="143">
        <f>H23+J23+L23+N23+P23+R23</f>
        <v>68</v>
      </c>
      <c r="T23" s="144"/>
      <c r="U23" s="141">
        <f>IF(T23=0,0,6)</f>
        <v>0</v>
      </c>
      <c r="V23" s="141"/>
      <c r="W23" s="141">
        <f>V23*4</f>
        <v>0</v>
      </c>
      <c r="X23" s="141"/>
      <c r="Y23" s="141">
        <f>X23*3</f>
        <v>0</v>
      </c>
      <c r="Z23" s="141"/>
      <c r="AA23" s="141">
        <f>IF(Z23=0,0,6)</f>
        <v>0</v>
      </c>
      <c r="AB23" s="143">
        <f>U23+W23+Y23+AA23</f>
        <v>0</v>
      </c>
      <c r="AC23" s="144"/>
      <c r="AD23" s="141"/>
      <c r="AE23" s="143"/>
      <c r="AF23" s="144">
        <v>1</v>
      </c>
      <c r="AG23" s="141">
        <f>AF23*12</f>
        <v>12</v>
      </c>
      <c r="AH23" s="141"/>
      <c r="AI23" s="141">
        <f>AH23*5</f>
        <v>0</v>
      </c>
      <c r="AJ23" s="141">
        <v>0</v>
      </c>
      <c r="AK23" s="141">
        <f>AJ23*3</f>
        <v>0</v>
      </c>
      <c r="AL23" s="141">
        <v>5</v>
      </c>
      <c r="AM23" s="141">
        <f>AL23*1</f>
        <v>5</v>
      </c>
      <c r="AN23" s="141">
        <v>1</v>
      </c>
      <c r="AO23" s="141">
        <f>AN23*5</f>
        <v>5</v>
      </c>
      <c r="AP23" s="141">
        <v>1</v>
      </c>
      <c r="AQ23" s="141">
        <f>AP23*5</f>
        <v>5</v>
      </c>
      <c r="AR23" s="141"/>
      <c r="AS23" s="141">
        <f>AR23*1</f>
        <v>0</v>
      </c>
      <c r="AT23" s="141"/>
      <c r="AU23" s="65">
        <f>AT23*0.5</f>
        <v>0</v>
      </c>
      <c r="AV23" s="141"/>
      <c r="AW23" s="65">
        <f>AV23*1</f>
        <v>0</v>
      </c>
      <c r="AX23" s="65">
        <f>IF(AI23+AK23+AM23+AO23+AQ23+AS23+AU23+AW23&gt;10,10,AI23+AK23+AM23+AO23+AQ23+AS23+AU23+AW23)</f>
        <v>10</v>
      </c>
      <c r="AY23" s="145">
        <f>AG23+AX23</f>
        <v>22</v>
      </c>
      <c r="AZ23" s="146">
        <f>S23+AB23+AY23</f>
        <v>90</v>
      </c>
    </row>
    <row r="24" spans="1:52" ht="16.5">
      <c r="A24" s="104">
        <v>20</v>
      </c>
      <c r="B24" s="136" t="s">
        <v>249</v>
      </c>
      <c r="C24" s="137">
        <v>22460</v>
      </c>
      <c r="D24" s="138" t="s">
        <v>34</v>
      </c>
      <c r="E24" s="139" t="s">
        <v>29</v>
      </c>
      <c r="F24" s="136" t="s">
        <v>146</v>
      </c>
      <c r="G24" s="140">
        <v>1</v>
      </c>
      <c r="H24" s="141">
        <f>G24*6</f>
        <v>6</v>
      </c>
      <c r="I24" s="141"/>
      <c r="J24" s="141">
        <f>I24*6</f>
        <v>0</v>
      </c>
      <c r="K24" s="141">
        <v>31</v>
      </c>
      <c r="L24" s="141">
        <f>IF(K24&gt;4,K24*2+4,K24*3)</f>
        <v>66</v>
      </c>
      <c r="M24" s="142"/>
      <c r="N24" s="141">
        <f>IF(M24&gt;4,M24*2+4,M24*3)</f>
        <v>0</v>
      </c>
      <c r="O24" s="142">
        <v>1</v>
      </c>
      <c r="P24" s="142">
        <f>O24*2</f>
        <v>2</v>
      </c>
      <c r="Q24" s="142">
        <v>0</v>
      </c>
      <c r="R24" s="110">
        <f>Q24*3</f>
        <v>0</v>
      </c>
      <c r="S24" s="143">
        <f>H24+J24+L24+N24+P24+R24</f>
        <v>74</v>
      </c>
      <c r="T24" s="144"/>
      <c r="U24" s="141">
        <f>IF(T24=0,0,6)</f>
        <v>0</v>
      </c>
      <c r="V24" s="141"/>
      <c r="W24" s="141">
        <f>V24*4</f>
        <v>0</v>
      </c>
      <c r="X24" s="141"/>
      <c r="Y24" s="141">
        <f>X24*3</f>
        <v>0</v>
      </c>
      <c r="Z24" s="141"/>
      <c r="AA24" s="141">
        <f>IF(Z24=0,0,6)</f>
        <v>0</v>
      </c>
      <c r="AB24" s="143">
        <f>U24+W24+Y24+AA24</f>
        <v>0</v>
      </c>
      <c r="AC24" s="144"/>
      <c r="AD24" s="141"/>
      <c r="AE24" s="143"/>
      <c r="AF24" s="144">
        <v>1</v>
      </c>
      <c r="AG24" s="141">
        <f>AF24*12</f>
        <v>12</v>
      </c>
      <c r="AH24" s="141"/>
      <c r="AI24" s="141">
        <f>AH24*5</f>
        <v>0</v>
      </c>
      <c r="AJ24" s="141">
        <v>0</v>
      </c>
      <c r="AK24" s="141">
        <f>AJ24*3</f>
        <v>0</v>
      </c>
      <c r="AL24" s="141"/>
      <c r="AM24" s="141">
        <f>AL24*1</f>
        <v>0</v>
      </c>
      <c r="AN24" s="141"/>
      <c r="AO24" s="141">
        <f>AN24*5</f>
        <v>0</v>
      </c>
      <c r="AP24" s="141"/>
      <c r="AQ24" s="141">
        <f>AP24*5</f>
        <v>0</v>
      </c>
      <c r="AR24" s="141"/>
      <c r="AS24" s="141">
        <f>AR24*1</f>
        <v>0</v>
      </c>
      <c r="AT24" s="141"/>
      <c r="AU24" s="65">
        <f>AT24*0.5</f>
        <v>0</v>
      </c>
      <c r="AV24" s="141"/>
      <c r="AW24" s="65">
        <f>AV24*1</f>
        <v>0</v>
      </c>
      <c r="AX24" s="65">
        <f>IF(AI24+AK24+AM24+AO24+AQ24+AS24+AU24+AW24&gt;10,10,AI24+AK24+AM24+AO24+AQ24+AS24+AU24+AW24)</f>
        <v>0</v>
      </c>
      <c r="AY24" s="145">
        <f>AG24+AX24</f>
        <v>12</v>
      </c>
      <c r="AZ24" s="146">
        <f>S24+AB24+AY24</f>
        <v>86</v>
      </c>
    </row>
    <row r="25" spans="1:52" ht="16.5">
      <c r="A25" s="104">
        <v>21</v>
      </c>
      <c r="B25" s="136" t="s">
        <v>243</v>
      </c>
      <c r="C25" s="137">
        <v>24333</v>
      </c>
      <c r="D25" s="138" t="s">
        <v>34</v>
      </c>
      <c r="E25" s="139" t="s">
        <v>29</v>
      </c>
      <c r="F25" s="136" t="s">
        <v>146</v>
      </c>
      <c r="G25" s="140">
        <v>1</v>
      </c>
      <c r="H25" s="141">
        <f>G25*6</f>
        <v>6</v>
      </c>
      <c r="I25" s="141"/>
      <c r="J25" s="141">
        <f>I25*6</f>
        <v>0</v>
      </c>
      <c r="K25" s="141">
        <v>26</v>
      </c>
      <c r="L25" s="141">
        <f>IF(K25&gt;4,K25*2+4,K25*3)</f>
        <v>56</v>
      </c>
      <c r="M25" s="142"/>
      <c r="N25" s="141">
        <f>IF(M25&gt;4,M25*2+4,M25*3)</f>
        <v>0</v>
      </c>
      <c r="O25" s="142">
        <v>1</v>
      </c>
      <c r="P25" s="142">
        <f>O25*2</f>
        <v>2</v>
      </c>
      <c r="Q25" s="142">
        <v>0</v>
      </c>
      <c r="R25" s="110">
        <f>Q25*3</f>
        <v>0</v>
      </c>
      <c r="S25" s="143">
        <f>H25+J25+L25+N25+P25+R25</f>
        <v>64</v>
      </c>
      <c r="T25" s="144"/>
      <c r="U25" s="141">
        <f>IF(T25=0,0,6)</f>
        <v>0</v>
      </c>
      <c r="V25" s="141"/>
      <c r="W25" s="141">
        <f>V25*4</f>
        <v>0</v>
      </c>
      <c r="X25" s="141"/>
      <c r="Y25" s="141">
        <f>X25*3</f>
        <v>0</v>
      </c>
      <c r="Z25" s="141"/>
      <c r="AA25" s="141">
        <f>IF(Z25=0,0,6)</f>
        <v>0</v>
      </c>
      <c r="AB25" s="143">
        <f>U25+W25+Y25+AA25</f>
        <v>0</v>
      </c>
      <c r="AC25" s="144"/>
      <c r="AD25" s="141"/>
      <c r="AE25" s="143"/>
      <c r="AF25" s="144">
        <v>1</v>
      </c>
      <c r="AG25" s="141">
        <f>AF25*12</f>
        <v>12</v>
      </c>
      <c r="AH25" s="141"/>
      <c r="AI25" s="141">
        <f>AH25*5</f>
        <v>0</v>
      </c>
      <c r="AJ25" s="141">
        <v>1</v>
      </c>
      <c r="AK25" s="141">
        <f>AJ25*3</f>
        <v>3</v>
      </c>
      <c r="AL25" s="141">
        <v>1</v>
      </c>
      <c r="AM25" s="141">
        <f>AL25*1</f>
        <v>1</v>
      </c>
      <c r="AN25" s="141">
        <v>2</v>
      </c>
      <c r="AO25" s="141">
        <f>AN25*5</f>
        <v>10</v>
      </c>
      <c r="AP25" s="141"/>
      <c r="AQ25" s="141">
        <f>AP25*5</f>
        <v>0</v>
      </c>
      <c r="AR25" s="141"/>
      <c r="AS25" s="141">
        <f>AR25*1</f>
        <v>0</v>
      </c>
      <c r="AT25" s="141"/>
      <c r="AU25" s="65">
        <f>AT25*0.5</f>
        <v>0</v>
      </c>
      <c r="AV25" s="141"/>
      <c r="AW25" s="65">
        <f>AV25*1</f>
        <v>0</v>
      </c>
      <c r="AX25" s="65">
        <f>IF(AI25+AK25+AM25+AO25+AQ25+AS25+AU25+AW25&gt;10,10,AI25+AK25+AM25+AO25+AQ25+AS25+AU25+AW25)</f>
        <v>10</v>
      </c>
      <c r="AY25" s="145">
        <f>AG25+AX25</f>
        <v>22</v>
      </c>
      <c r="AZ25" s="146">
        <f>S25+AB25+AY25</f>
        <v>86</v>
      </c>
    </row>
    <row r="26" spans="1:52" ht="16.5">
      <c r="A26" s="104">
        <v>22</v>
      </c>
      <c r="B26" s="136" t="s">
        <v>273</v>
      </c>
      <c r="C26" s="137">
        <v>21186</v>
      </c>
      <c r="D26" s="138" t="s">
        <v>34</v>
      </c>
      <c r="E26" s="139" t="s">
        <v>29</v>
      </c>
      <c r="F26" s="136" t="s">
        <v>146</v>
      </c>
      <c r="G26" s="140">
        <v>0</v>
      </c>
      <c r="H26" s="141">
        <f>G26*6</f>
        <v>0</v>
      </c>
      <c r="I26" s="141"/>
      <c r="J26" s="141">
        <f>I26*6</f>
        <v>0</v>
      </c>
      <c r="K26" s="141">
        <v>28</v>
      </c>
      <c r="L26" s="141">
        <f>IF(K26&gt;4,K26*2+4,K26*3)</f>
        <v>60</v>
      </c>
      <c r="M26" s="142"/>
      <c r="N26" s="141">
        <f>IF(M26&gt;4,M26*2+4,M26*3)</f>
        <v>0</v>
      </c>
      <c r="O26" s="142">
        <v>0</v>
      </c>
      <c r="P26" s="142">
        <f>O26*2</f>
        <v>0</v>
      </c>
      <c r="Q26" s="142">
        <v>0</v>
      </c>
      <c r="R26" s="110">
        <f>Q26*3</f>
        <v>0</v>
      </c>
      <c r="S26" s="143">
        <f>H26+J26+L26+N26+P26+R26</f>
        <v>60</v>
      </c>
      <c r="T26" s="144"/>
      <c r="U26" s="141">
        <f>IF(T26=0,0,6)</f>
        <v>0</v>
      </c>
      <c r="V26" s="141"/>
      <c r="W26" s="141">
        <f>V26*4</f>
        <v>0</v>
      </c>
      <c r="X26" s="141">
        <v>1</v>
      </c>
      <c r="Y26" s="141">
        <f>X26*3</f>
        <v>3</v>
      </c>
      <c r="Z26" s="141"/>
      <c r="AA26" s="141">
        <f>IF(Z26=0,0,6)</f>
        <v>0</v>
      </c>
      <c r="AB26" s="143">
        <f>U26+W26+Y26+AA26</f>
        <v>3</v>
      </c>
      <c r="AC26" s="144"/>
      <c r="AD26" s="141"/>
      <c r="AE26" s="143" t="s">
        <v>68</v>
      </c>
      <c r="AF26" s="144">
        <v>1</v>
      </c>
      <c r="AG26" s="141">
        <f>AF26*12</f>
        <v>12</v>
      </c>
      <c r="AH26" s="141">
        <v>1</v>
      </c>
      <c r="AI26" s="141">
        <f>AH26*5</f>
        <v>5</v>
      </c>
      <c r="AJ26" s="141">
        <v>0</v>
      </c>
      <c r="AK26" s="141">
        <f>AJ26*3</f>
        <v>0</v>
      </c>
      <c r="AL26" s="141">
        <v>1</v>
      </c>
      <c r="AM26" s="141">
        <f>AL26*1</f>
        <v>1</v>
      </c>
      <c r="AN26" s="141"/>
      <c r="AO26" s="141">
        <f>AN26*5</f>
        <v>0</v>
      </c>
      <c r="AP26" s="141"/>
      <c r="AQ26" s="141">
        <f>AP26*5</f>
        <v>0</v>
      </c>
      <c r="AR26" s="141"/>
      <c r="AS26" s="141">
        <f>AR26*1</f>
        <v>0</v>
      </c>
      <c r="AT26" s="141"/>
      <c r="AU26" s="65">
        <f>AT26*0.5</f>
        <v>0</v>
      </c>
      <c r="AV26" s="141"/>
      <c r="AW26" s="65">
        <f>AV26*1</f>
        <v>0</v>
      </c>
      <c r="AX26" s="65">
        <f>IF(AI26+AK26+AM26+AO26+AQ26+AS26+AU26+AW26&gt;10,10,AI26+AK26+AM26+AO26+AQ26+AS26+AU26+AW26)</f>
        <v>6</v>
      </c>
      <c r="AY26" s="145">
        <f>AG26+AX26</f>
        <v>18</v>
      </c>
      <c r="AZ26" s="146">
        <f>S26+AB26+AY26</f>
        <v>81</v>
      </c>
    </row>
    <row r="27" spans="1:52" ht="16.5">
      <c r="A27" s="104">
        <v>23</v>
      </c>
      <c r="B27" s="136" t="s">
        <v>293</v>
      </c>
      <c r="C27" s="137">
        <v>21038</v>
      </c>
      <c r="D27" s="138" t="s">
        <v>34</v>
      </c>
      <c r="E27" s="139" t="s">
        <v>29</v>
      </c>
      <c r="F27" s="136" t="s">
        <v>146</v>
      </c>
      <c r="G27" s="140">
        <v>0</v>
      </c>
      <c r="H27" s="141">
        <f>G27*6</f>
        <v>0</v>
      </c>
      <c r="I27" s="141"/>
      <c r="J27" s="141">
        <f>I27*6</f>
        <v>0</v>
      </c>
      <c r="K27" s="141">
        <v>27</v>
      </c>
      <c r="L27" s="141">
        <f>IF(K27&gt;4,K27*2+4,K27*3)</f>
        <v>58</v>
      </c>
      <c r="M27" s="142"/>
      <c r="N27" s="141">
        <f>IF(M27&gt;4,M27*2+4,M27*3)</f>
        <v>0</v>
      </c>
      <c r="O27" s="142">
        <v>0</v>
      </c>
      <c r="P27" s="142">
        <f>O27*2</f>
        <v>0</v>
      </c>
      <c r="Q27" s="142">
        <v>0</v>
      </c>
      <c r="R27" s="110">
        <f>Q27*3</f>
        <v>0</v>
      </c>
      <c r="S27" s="143">
        <f>H27+J27+L27+N27+P27+R27</f>
        <v>58</v>
      </c>
      <c r="T27" s="144"/>
      <c r="U27" s="141">
        <f>IF(T27=0,0,6)</f>
        <v>0</v>
      </c>
      <c r="V27" s="141"/>
      <c r="W27" s="141">
        <f>V27*4</f>
        <v>0</v>
      </c>
      <c r="X27" s="141"/>
      <c r="Y27" s="141">
        <f>X27*3</f>
        <v>0</v>
      </c>
      <c r="Z27" s="141"/>
      <c r="AA27" s="141">
        <f>IF(Z27=0,0,6)</f>
        <v>0</v>
      </c>
      <c r="AB27" s="143">
        <f>U27+W27+Y27+AA27</f>
        <v>0</v>
      </c>
      <c r="AC27" s="144"/>
      <c r="AD27" s="141"/>
      <c r="AE27" s="143"/>
      <c r="AF27" s="144">
        <v>1</v>
      </c>
      <c r="AG27" s="141">
        <f>AF27*12</f>
        <v>12</v>
      </c>
      <c r="AH27" s="141"/>
      <c r="AI27" s="141">
        <f>AH27*5</f>
        <v>0</v>
      </c>
      <c r="AJ27" s="141">
        <v>0</v>
      </c>
      <c r="AK27" s="141">
        <f>AJ27*3</f>
        <v>0</v>
      </c>
      <c r="AL27" s="141">
        <v>0</v>
      </c>
      <c r="AM27" s="141">
        <f>AL27*1</f>
        <v>0</v>
      </c>
      <c r="AN27" s="141"/>
      <c r="AO27" s="141">
        <f>AN27*5</f>
        <v>0</v>
      </c>
      <c r="AP27" s="141"/>
      <c r="AQ27" s="141">
        <f>AP27*5</f>
        <v>0</v>
      </c>
      <c r="AR27" s="141"/>
      <c r="AS27" s="141">
        <f>AR27*1</f>
        <v>0</v>
      </c>
      <c r="AT27" s="141"/>
      <c r="AU27" s="65">
        <f>AT27*0.5</f>
        <v>0</v>
      </c>
      <c r="AV27" s="141"/>
      <c r="AW27" s="65">
        <f>AV27*1</f>
        <v>0</v>
      </c>
      <c r="AX27" s="65">
        <f>IF(AI27+AK27+AM27+AO27+AQ27+AS27+AU27+AW27&gt;10,10,AI27+AK27+AM27+AO27+AQ27+AS27+AU27+AW27)</f>
        <v>0</v>
      </c>
      <c r="AY27" s="145">
        <f>AG27+AX27</f>
        <v>12</v>
      </c>
      <c r="AZ27" s="146">
        <f>S27+AB27+AY27</f>
        <v>70</v>
      </c>
    </row>
    <row r="28" spans="1:52" ht="16.5">
      <c r="A28" s="104">
        <v>24</v>
      </c>
      <c r="B28" s="136" t="s">
        <v>292</v>
      </c>
      <c r="C28" s="137">
        <v>25172</v>
      </c>
      <c r="D28" s="138" t="s">
        <v>34</v>
      </c>
      <c r="E28" s="139" t="s">
        <v>29</v>
      </c>
      <c r="F28" s="136" t="s">
        <v>146</v>
      </c>
      <c r="G28" s="140">
        <v>0</v>
      </c>
      <c r="H28" s="141">
        <f>G28*6</f>
        <v>0</v>
      </c>
      <c r="I28" s="141"/>
      <c r="J28" s="141">
        <f>I28*6</f>
        <v>0</v>
      </c>
      <c r="K28" s="141">
        <v>27</v>
      </c>
      <c r="L28" s="141">
        <f>IF(K28&gt;4,K28*2+4,K28*3)</f>
        <v>58</v>
      </c>
      <c r="M28" s="142"/>
      <c r="N28" s="141">
        <f>IF(M28&gt;4,M28*2+4,M28*3)</f>
        <v>0</v>
      </c>
      <c r="O28" s="142">
        <v>0</v>
      </c>
      <c r="P28" s="142">
        <f>O28*2</f>
        <v>0</v>
      </c>
      <c r="Q28" s="142">
        <v>0</v>
      </c>
      <c r="R28" s="110">
        <f>Q28*3</f>
        <v>0</v>
      </c>
      <c r="S28" s="143">
        <f>H28+J28+L28+N28+P28+R28</f>
        <v>58</v>
      </c>
      <c r="T28" s="144"/>
      <c r="U28" s="141">
        <f>IF(T28=0,0,6)</f>
        <v>0</v>
      </c>
      <c r="V28" s="141"/>
      <c r="W28" s="141">
        <f>V28*4</f>
        <v>0</v>
      </c>
      <c r="X28" s="141"/>
      <c r="Y28" s="141">
        <f>X28*3</f>
        <v>0</v>
      </c>
      <c r="Z28" s="141"/>
      <c r="AA28" s="141">
        <f>IF(Z28=0,0,6)</f>
        <v>0</v>
      </c>
      <c r="AB28" s="143">
        <f>U28+W28+Y28+AA28</f>
        <v>0</v>
      </c>
      <c r="AC28" s="144"/>
      <c r="AD28" s="141"/>
      <c r="AE28" s="143"/>
      <c r="AF28" s="144">
        <v>1</v>
      </c>
      <c r="AG28" s="141">
        <f>AF28*12</f>
        <v>12</v>
      </c>
      <c r="AH28" s="141"/>
      <c r="AI28" s="141">
        <f>AH28*5</f>
        <v>0</v>
      </c>
      <c r="AJ28" s="141">
        <v>0</v>
      </c>
      <c r="AK28" s="141">
        <f>AJ28*3</f>
        <v>0</v>
      </c>
      <c r="AL28" s="141">
        <v>0</v>
      </c>
      <c r="AM28" s="141">
        <f>AL28*1</f>
        <v>0</v>
      </c>
      <c r="AN28" s="141"/>
      <c r="AO28" s="141">
        <f>AN28*5</f>
        <v>0</v>
      </c>
      <c r="AP28" s="141"/>
      <c r="AQ28" s="141">
        <f>AP28*5</f>
        <v>0</v>
      </c>
      <c r="AR28" s="141"/>
      <c r="AS28" s="141">
        <f>AR28*1</f>
        <v>0</v>
      </c>
      <c r="AT28" s="141"/>
      <c r="AU28" s="65">
        <f>AT28*0.5</f>
        <v>0</v>
      </c>
      <c r="AV28" s="141"/>
      <c r="AW28" s="65">
        <f>AV28*1</f>
        <v>0</v>
      </c>
      <c r="AX28" s="65">
        <f>IF(AI28+AK28+AM28+AO28+AQ28+AS28+AU28+AW28&gt;10,10,AI28+AK28+AM28+AO28+AQ28+AS28+AU28+AW28)</f>
        <v>0</v>
      </c>
      <c r="AY28" s="145">
        <f>AG28+AX28</f>
        <v>12</v>
      </c>
      <c r="AZ28" s="146">
        <f>S28+AB28+AY28</f>
        <v>70</v>
      </c>
    </row>
    <row r="29" spans="1:52" ht="16.5">
      <c r="A29" s="104">
        <v>25</v>
      </c>
      <c r="B29" s="136" t="s">
        <v>290</v>
      </c>
      <c r="C29" s="137">
        <v>22881</v>
      </c>
      <c r="D29" s="138" t="s">
        <v>34</v>
      </c>
      <c r="E29" s="139" t="s">
        <v>29</v>
      </c>
      <c r="F29" s="136" t="s">
        <v>146</v>
      </c>
      <c r="G29" s="140">
        <v>0</v>
      </c>
      <c r="H29" s="141">
        <f>G29*6</f>
        <v>0</v>
      </c>
      <c r="I29" s="141"/>
      <c r="J29" s="141">
        <f>I29*6</f>
        <v>0</v>
      </c>
      <c r="K29" s="141">
        <v>26</v>
      </c>
      <c r="L29" s="141">
        <f>IF(K29&gt;4,K29*2+4,K29*3)</f>
        <v>56</v>
      </c>
      <c r="M29" s="142"/>
      <c r="N29" s="141">
        <f>IF(M29&gt;4,M29*2+4,M29*3)</f>
        <v>0</v>
      </c>
      <c r="O29" s="142">
        <v>0</v>
      </c>
      <c r="P29" s="142">
        <f>O29*2</f>
        <v>0</v>
      </c>
      <c r="Q29" s="142">
        <v>0</v>
      </c>
      <c r="R29" s="110">
        <f>Q29*3</f>
        <v>0</v>
      </c>
      <c r="S29" s="143">
        <f>H29+J29+L29+N29+P29+R29</f>
        <v>56</v>
      </c>
      <c r="T29" s="144"/>
      <c r="U29" s="141">
        <f>IF(T29=0,0,6)</f>
        <v>0</v>
      </c>
      <c r="V29" s="141"/>
      <c r="W29" s="141">
        <f>V29*4</f>
        <v>0</v>
      </c>
      <c r="X29" s="141"/>
      <c r="Y29" s="141">
        <f>X29*3</f>
        <v>0</v>
      </c>
      <c r="Z29" s="141"/>
      <c r="AA29" s="141">
        <f>IF(Z29=0,0,6)</f>
        <v>0</v>
      </c>
      <c r="AB29" s="143">
        <f>U29+W29+Y29+AA29</f>
        <v>0</v>
      </c>
      <c r="AC29" s="144"/>
      <c r="AD29" s="141"/>
      <c r="AE29" s="143"/>
      <c r="AF29" s="144">
        <v>1</v>
      </c>
      <c r="AG29" s="141">
        <f>AF29*12</f>
        <v>12</v>
      </c>
      <c r="AH29" s="141"/>
      <c r="AI29" s="141">
        <f>AH29*5</f>
        <v>0</v>
      </c>
      <c r="AJ29" s="141">
        <v>0</v>
      </c>
      <c r="AK29" s="141">
        <f>AJ29*3</f>
        <v>0</v>
      </c>
      <c r="AL29" s="141">
        <v>0</v>
      </c>
      <c r="AM29" s="141">
        <f>AL29*1</f>
        <v>0</v>
      </c>
      <c r="AN29" s="141"/>
      <c r="AO29" s="141">
        <f>AN29*5</f>
        <v>0</v>
      </c>
      <c r="AP29" s="141"/>
      <c r="AQ29" s="141">
        <f>AP29*5</f>
        <v>0</v>
      </c>
      <c r="AR29" s="141"/>
      <c r="AS29" s="141">
        <f>AR29*1</f>
        <v>0</v>
      </c>
      <c r="AT29" s="141"/>
      <c r="AU29" s="65">
        <f>AT29*0.5</f>
        <v>0</v>
      </c>
      <c r="AV29" s="141"/>
      <c r="AW29" s="65">
        <f>AV29*1</f>
        <v>0</v>
      </c>
      <c r="AX29" s="65">
        <f>IF(AI29+AK29+AM29+AO29+AQ29+AS29+AU29+AW29&gt;10,10,AI29+AK29+AM29+AO29+AQ29+AS29+AU29+AW29)</f>
        <v>0</v>
      </c>
      <c r="AY29" s="145">
        <f>AG29+AX29</f>
        <v>12</v>
      </c>
      <c r="AZ29" s="146">
        <f>S29+AB29+AY29</f>
        <v>68</v>
      </c>
    </row>
    <row r="30" spans="1:52" ht="16.5">
      <c r="A30" s="104">
        <v>26</v>
      </c>
      <c r="B30" s="136" t="s">
        <v>291</v>
      </c>
      <c r="C30" s="137"/>
      <c r="D30" s="138" t="s">
        <v>34</v>
      </c>
      <c r="E30" s="139" t="s">
        <v>29</v>
      </c>
      <c r="F30" s="136" t="s">
        <v>146</v>
      </c>
      <c r="G30" s="140">
        <v>0</v>
      </c>
      <c r="H30" s="141">
        <f>G30*6</f>
        <v>0</v>
      </c>
      <c r="I30" s="141"/>
      <c r="J30" s="141">
        <f>I30*6</f>
        <v>0</v>
      </c>
      <c r="K30" s="141">
        <v>0</v>
      </c>
      <c r="L30" s="141">
        <f>IF(K30&gt;4,K30*2+4,K30*3)</f>
        <v>0</v>
      </c>
      <c r="M30" s="142"/>
      <c r="N30" s="141">
        <f>IF(M30&gt;4,M30*2+4,M30*3)</f>
        <v>0</v>
      </c>
      <c r="O30" s="142">
        <v>0</v>
      </c>
      <c r="P30" s="142">
        <f>O30*2</f>
        <v>0</v>
      </c>
      <c r="Q30" s="142">
        <v>0</v>
      </c>
      <c r="R30" s="110">
        <f>Q30*3</f>
        <v>0</v>
      </c>
      <c r="S30" s="143">
        <f>H30+J30+L30+N30+P30+R30</f>
        <v>0</v>
      </c>
      <c r="T30" s="144"/>
      <c r="U30" s="141">
        <f>IF(T30=0,0,6)</f>
        <v>0</v>
      </c>
      <c r="V30" s="141"/>
      <c r="W30" s="141">
        <f>V30*4</f>
        <v>0</v>
      </c>
      <c r="X30" s="141"/>
      <c r="Y30" s="141">
        <f>X30*3</f>
        <v>0</v>
      </c>
      <c r="Z30" s="141"/>
      <c r="AA30" s="141">
        <f>IF(Z30=0,0,6)</f>
        <v>0</v>
      </c>
      <c r="AB30" s="143">
        <f>U30+W30+Y30+AA30</f>
        <v>0</v>
      </c>
      <c r="AC30" s="144"/>
      <c r="AD30" s="141"/>
      <c r="AE30" s="143"/>
      <c r="AF30" s="144">
        <v>1</v>
      </c>
      <c r="AG30" s="141">
        <f>AF30*12</f>
        <v>12</v>
      </c>
      <c r="AH30" s="141"/>
      <c r="AI30" s="141">
        <f>AH30*5</f>
        <v>0</v>
      </c>
      <c r="AJ30" s="141">
        <v>0</v>
      </c>
      <c r="AK30" s="141">
        <f>AJ30*3</f>
        <v>0</v>
      </c>
      <c r="AL30" s="141">
        <v>0</v>
      </c>
      <c r="AM30" s="141">
        <f>AL30*1</f>
        <v>0</v>
      </c>
      <c r="AN30" s="141"/>
      <c r="AO30" s="141">
        <f>AN30*5</f>
        <v>0</v>
      </c>
      <c r="AP30" s="141"/>
      <c r="AQ30" s="141">
        <f>AP30*5</f>
        <v>0</v>
      </c>
      <c r="AR30" s="141"/>
      <c r="AS30" s="141">
        <f>AR30*1</f>
        <v>0</v>
      </c>
      <c r="AT30" s="141"/>
      <c r="AU30" s="65">
        <f>AT30*0.5</f>
        <v>0</v>
      </c>
      <c r="AV30" s="141"/>
      <c r="AW30" s="65">
        <f>AV30*1</f>
        <v>0</v>
      </c>
      <c r="AX30" s="65">
        <f>IF(AI30+AK30+AM30+AO30+AQ30+AS30+AU30+AW30&gt;10,10,AI30+AK30+AM30+AO30+AQ30+AS30+AU30+AW30)</f>
        <v>0</v>
      </c>
      <c r="AY30" s="145">
        <f>AG30+AX30</f>
        <v>12</v>
      </c>
      <c r="AZ30" s="146">
        <f>S30+AB30+AY30</f>
        <v>12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3" max="255" man="1"/>
  </rowBreaks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Congiusta Carlo</cp:lastModifiedBy>
  <cp:lastPrinted>2014-07-29T10:20:33Z</cp:lastPrinted>
  <dcterms:created xsi:type="dcterms:W3CDTF">2008-05-01T18:28:46Z</dcterms:created>
  <dcterms:modified xsi:type="dcterms:W3CDTF">2022-04-04T09:02:46Z</dcterms:modified>
  <cp:category/>
  <cp:version/>
  <cp:contentType/>
  <cp:contentStatus/>
</cp:coreProperties>
</file>